
<file path=[Content_Types].xml><?xml version="1.0" encoding="utf-8"?>
<Types xmlns="http://schemas.openxmlformats.org/package/2006/content-types">
  <Default Extension="bin" ContentType="application/vnd.openxmlformats-officedocument.spreadsheetml.printerSettings"/>
  <Default Extension="jpeg" ContentType="image/jpeg"/>
  <Default Extension="png" ContentType="image/png"/>
  <Default Extension="rels" ContentType="application/vnd.openxmlformats-package.relationships+xml"/>
  <Default Extension="svg" ContentType="image/svg+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iagrams/data1.xml" ContentType="application/vnd.openxmlformats-officedocument.drawingml.diagramData+xml"/>
  <Override PartName="/xl/diagrams/layout1.xml" ContentType="application/vnd.openxmlformats-officedocument.drawingml.diagramLayout+xml"/>
  <Override PartName="/xl/diagrams/quickStyle1.xml" ContentType="application/vnd.openxmlformats-officedocument.drawingml.diagramStyle+xml"/>
  <Override PartName="/xl/diagrams/colors1.xml" ContentType="application/vnd.openxmlformats-officedocument.drawingml.diagramColors+xml"/>
  <Override PartName="/xl/diagrams/drawing1.xml" ContentType="application/vnd.ms-office.drawingml.diagramDrawing+xml"/>
  <Override PartName="/xl/drawings/drawing3.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4.xml" ContentType="application/vnd.openxmlformats-officedocument.drawing+xml"/>
  <Override PartName="/xl/comments1.xml" ContentType="application/vnd.openxmlformats-officedocument.spreadsheetml.comments+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trlProps/ctrlProp38.xml" ContentType="application/vnd.ms-excel.controlproperties+xml"/>
  <Override PartName="/xl/ctrlProps/ctrlProp39.xml" ContentType="application/vnd.ms-excel.controlproperties+xml"/>
  <Override PartName="/xl/ctrlProps/ctrlProp40.xml" ContentType="application/vnd.ms-excel.controlproperties+xml"/>
  <Override PartName="/xl/ctrlProps/ctrlProp41.xml" ContentType="application/vnd.ms-excel.controlproperties+xml"/>
  <Override PartName="/xl/ctrlProps/ctrlProp42.xml" ContentType="application/vnd.ms-excel.controlproperties+xml"/>
  <Override PartName="/xl/ctrlProps/ctrlProp43.xml" ContentType="application/vnd.ms-excel.controlproperties+xml"/>
  <Override PartName="/xl/ctrlProps/ctrlProp44.xml" ContentType="application/vnd.ms-excel.controlproperties+xml"/>
  <Override PartName="/xl/ctrlProps/ctrlProp45.xml" ContentType="application/vnd.ms-excel.controlproperties+xml"/>
  <Override PartName="/xl/ctrlProps/ctrlProp46.xml" ContentType="application/vnd.ms-excel.controlproperties+xml"/>
  <Override PartName="/xl/ctrlProps/ctrlProp47.xml" ContentType="application/vnd.ms-excel.controlproperties+xml"/>
  <Override PartName="/xl/ctrlProps/ctrlProp48.xml" ContentType="application/vnd.ms-excel.controlproperties+xml"/>
  <Override PartName="/xl/ctrlProps/ctrlProp49.xml" ContentType="application/vnd.ms-excel.controlproperties+xml"/>
  <Override PartName="/xl/ctrlProps/ctrlProp50.xml" ContentType="application/vnd.ms-excel.controlproperties+xml"/>
  <Override PartName="/xl/ctrlProps/ctrlProp51.xml" ContentType="application/vnd.ms-excel.controlproperties+xml"/>
  <Override PartName="/xl/ctrlProps/ctrlProp52.xml" ContentType="application/vnd.ms-excel.controlproperties+xml"/>
  <Override PartName="/xl/ctrlProps/ctrlProp53.xml" ContentType="application/vnd.ms-excel.controlproperties+xml"/>
  <Override PartName="/xl/ctrlProps/ctrlProp54.xml" ContentType="application/vnd.ms-excel.controlproperties+xml"/>
  <Override PartName="/xl/ctrlProps/ctrlProp55.xml" ContentType="application/vnd.ms-excel.controlproperties+xml"/>
  <Override PartName="/xl/ctrlProps/ctrlProp56.xml" ContentType="application/vnd.ms-excel.controlproperties+xml"/>
  <Override PartName="/xl/ctrlProps/ctrlProp57.xml" ContentType="application/vnd.ms-excel.controlproperties+xml"/>
  <Override PartName="/xl/ctrlProps/ctrlProp58.xml" ContentType="application/vnd.ms-excel.controlproperties+xml"/>
  <Override PartName="/xl/ctrlProps/ctrlProp59.xml" ContentType="application/vnd.ms-excel.controlproperties+xml"/>
  <Override PartName="/xl/ctrlProps/ctrlProp60.xml" ContentType="application/vnd.ms-excel.controlproperties+xml"/>
  <Override PartName="/xl/ctrlProps/ctrlProp61.xml" ContentType="application/vnd.ms-excel.controlproperties+xml"/>
  <Override PartName="/xl/ctrlProps/ctrlProp62.xml" ContentType="application/vnd.ms-excel.controlproperties+xml"/>
  <Override PartName="/xl/ctrlProps/ctrlProp63.xml" ContentType="application/vnd.ms-excel.controlproperties+xml"/>
  <Override PartName="/xl/ctrlProps/ctrlProp64.xml" ContentType="application/vnd.ms-excel.controlproperties+xml"/>
  <Override PartName="/xl/ctrlProps/ctrlProp65.xml" ContentType="application/vnd.ms-excel.controlproperties+xml"/>
  <Override PartName="/xl/ctrlProps/ctrlProp66.xml" ContentType="application/vnd.ms-excel.controlproperties+xml"/>
  <Override PartName="/xl/ctrlProps/ctrlProp67.xml" ContentType="application/vnd.ms-excel.controlproperties+xml"/>
  <Override PartName="/xl/ctrlProps/ctrlProp68.xml" ContentType="application/vnd.ms-excel.controlproperties+xml"/>
  <Override PartName="/xl/ctrlProps/ctrlProp69.xml" ContentType="application/vnd.ms-excel.controlproperties+xml"/>
  <Override PartName="/xl/ctrlProps/ctrlProp70.xml" ContentType="application/vnd.ms-excel.controlproperties+xml"/>
  <Override PartName="/xl/ctrlProps/ctrlProp71.xml" ContentType="application/vnd.ms-excel.controlproperties+xml"/>
  <Override PartName="/xl/ctrlProps/ctrlProp72.xml" ContentType="application/vnd.ms-excel.controlproperties+xml"/>
  <Override PartName="/xl/ctrlProps/ctrlProp73.xml" ContentType="application/vnd.ms-excel.controlproperties+xml"/>
  <Override PartName="/xl/ctrlProps/ctrlProp74.xml" ContentType="application/vnd.ms-excel.controlproperties+xml"/>
  <Override PartName="/xl/ctrlProps/ctrlProp75.xml" ContentType="application/vnd.ms-excel.controlproperties+xml"/>
  <Override PartName="/xl/ctrlProps/ctrlProp76.xml" ContentType="application/vnd.ms-excel.controlproperties+xml"/>
  <Override PartName="/xl/ctrlProps/ctrlProp77.xml" ContentType="application/vnd.ms-excel.controlproperties+xml"/>
  <Override PartName="/xl/ctrlProps/ctrlProp78.xml" ContentType="application/vnd.ms-excel.controlproperties+xml"/>
  <Override PartName="/xl/ctrlProps/ctrlProp79.xml" ContentType="application/vnd.ms-excel.controlproperties+xml"/>
  <Override PartName="/xl/ctrlProps/ctrlProp80.xml" ContentType="application/vnd.ms-excel.controlproperties+xml"/>
  <Override PartName="/xl/ctrlProps/ctrlProp81.xml" ContentType="application/vnd.ms-excel.controlproperties+xml"/>
  <Override PartName="/xl/ctrlProps/ctrlProp82.xml" ContentType="application/vnd.ms-excel.controlproperties+xml"/>
  <Override PartName="/xl/ctrlProps/ctrlProp83.xml" ContentType="application/vnd.ms-excel.controlproperties+xml"/>
  <Override PartName="/xl/ctrlProps/ctrlProp84.xml" ContentType="application/vnd.ms-excel.controlproperties+xml"/>
  <Override PartName="/xl/ctrlProps/ctrlProp85.xml" ContentType="application/vnd.ms-excel.controlproperties+xml"/>
  <Override PartName="/xl/ctrlProps/ctrlProp86.xml" ContentType="application/vnd.ms-excel.controlproperties+xml"/>
  <Override PartName="/xl/ctrlProps/ctrlProp87.xml" ContentType="application/vnd.ms-excel.controlproperties+xml"/>
  <Override PartName="/xl/ctrlProps/ctrlProp88.xml" ContentType="application/vnd.ms-excel.controlproperties+xml"/>
  <Override PartName="/xl/ctrlProps/ctrlProp89.xml" ContentType="application/vnd.ms-excel.controlproperties+xml"/>
  <Override PartName="/xl/ctrlProps/ctrlProp90.xml" ContentType="application/vnd.ms-excel.controlproperties+xml"/>
  <Override PartName="/xl/ctrlProps/ctrlProp91.xml" ContentType="application/vnd.ms-excel.controlproperties+xml"/>
  <Override PartName="/xl/ctrlProps/ctrlProp92.xml" ContentType="application/vnd.ms-excel.controlproperties+xml"/>
  <Override PartName="/xl/ctrlProps/ctrlProp93.xml" ContentType="application/vnd.ms-excel.controlproperties+xml"/>
  <Override PartName="/xl/ctrlProps/ctrlProp94.xml" ContentType="application/vnd.ms-excel.controlproperties+xml"/>
  <Override PartName="/xl/ctrlProps/ctrlProp95.xml" ContentType="application/vnd.ms-excel.controlproperties+xml"/>
  <Override PartName="/xl/ctrlProps/ctrlProp96.xml" ContentType="application/vnd.ms-excel.controlproperties+xml"/>
  <Override PartName="/xl/ctrlProps/ctrlProp97.xml" ContentType="application/vnd.ms-excel.controlproperties+xml"/>
  <Override PartName="/xl/ctrlProps/ctrlProp98.xml" ContentType="application/vnd.ms-excel.controlproperties+xml"/>
  <Override PartName="/xl/ctrlProps/ctrlProp99.xml" ContentType="application/vnd.ms-excel.controlproperties+xml"/>
  <Override PartName="/xl/ctrlProps/ctrlProp100.xml" ContentType="application/vnd.ms-excel.controlproperties+xml"/>
  <Override PartName="/xl/ctrlProps/ctrlProp101.xml" ContentType="application/vnd.ms-excel.controlproperties+xml"/>
  <Override PartName="/xl/ctrlProps/ctrlProp102.xml" ContentType="application/vnd.ms-excel.controlproperties+xml"/>
  <Override PartName="/xl/ctrlProps/ctrlProp103.xml" ContentType="application/vnd.ms-excel.controlproperties+xml"/>
  <Override PartName="/xl/ctrlProps/ctrlProp104.xml" ContentType="application/vnd.ms-excel.controlproperties+xml"/>
  <Override PartName="/xl/ctrlProps/ctrlProp105.xml" ContentType="application/vnd.ms-excel.controlproperties+xml"/>
  <Override PartName="/xl/ctrlProps/ctrlProp106.xml" ContentType="application/vnd.ms-excel.controlproperties+xml"/>
  <Override PartName="/xl/ctrlProps/ctrlProp107.xml" ContentType="application/vnd.ms-excel.controlproperties+xml"/>
  <Override PartName="/xl/ctrlProps/ctrlProp108.xml" ContentType="application/vnd.ms-excel.controlproperties+xml"/>
  <Override PartName="/xl/ctrlProps/ctrlProp109.xml" ContentType="application/vnd.ms-excel.controlproperties+xml"/>
  <Override PartName="/xl/ctrlProps/ctrlProp110.xml" ContentType="application/vnd.ms-excel.controlproperties+xml"/>
  <Override PartName="/xl/ctrlProps/ctrlProp111.xml" ContentType="application/vnd.ms-excel.controlproperties+xml"/>
  <Override PartName="/xl/ctrlProps/ctrlProp112.xml" ContentType="application/vnd.ms-excel.controlproperties+xml"/>
  <Override PartName="/xl/ctrlProps/ctrlProp113.xml" ContentType="application/vnd.ms-excel.controlproperties+xml"/>
  <Override PartName="/xl/ctrlProps/ctrlProp114.xml" ContentType="application/vnd.ms-excel.controlproperties+xml"/>
  <Override PartName="/xl/ctrlProps/ctrlProp115.xml" ContentType="application/vnd.ms-excel.controlproperties+xml"/>
  <Override PartName="/xl/ctrlProps/ctrlProp116.xml" ContentType="application/vnd.ms-excel.controlproperties+xml"/>
  <Override PartName="/xl/ctrlProps/ctrlProp117.xml" ContentType="application/vnd.ms-excel.controlproperties+xml"/>
  <Override PartName="/xl/ctrlProps/ctrlProp118.xml" ContentType="application/vnd.ms-excel.controlproperties+xml"/>
  <Override PartName="/xl/ctrlProps/ctrlProp119.xml" ContentType="application/vnd.ms-excel.controlproperties+xml"/>
  <Override PartName="/xl/ctrlProps/ctrlProp120.xml" ContentType="application/vnd.ms-excel.controlproperties+xml"/>
  <Override PartName="/xl/ctrlProps/ctrlProp121.xml" ContentType="application/vnd.ms-excel.controlproperties+xml"/>
  <Override PartName="/xl/ctrlProps/ctrlProp122.xml" ContentType="application/vnd.ms-excel.controlproperties+xml"/>
  <Override PartName="/xl/ctrlProps/ctrlProp123.xml" ContentType="application/vnd.ms-excel.controlproperties+xml"/>
  <Override PartName="/xl/ctrlProps/ctrlProp124.xml" ContentType="application/vnd.ms-excel.controlproperties+xml"/>
  <Override PartName="/xl/ctrlProps/ctrlProp125.xml" ContentType="application/vnd.ms-excel.controlproperties+xml"/>
  <Override PartName="/xl/ctrlProps/ctrlProp126.xml" ContentType="application/vnd.ms-excel.controlproperties+xml"/>
  <Override PartName="/xl/ctrlProps/ctrlProp127.xml" ContentType="application/vnd.ms-excel.controlproperties+xml"/>
  <Override PartName="/xl/ctrlProps/ctrlProp128.xml" ContentType="application/vnd.ms-excel.controlproperties+xml"/>
  <Override PartName="/xl/ctrlProps/ctrlProp129.xml" ContentType="application/vnd.ms-excel.controlproperties+xml"/>
  <Override PartName="/xl/ctrlProps/ctrlProp130.xml" ContentType="application/vnd.ms-excel.controlproperties+xml"/>
  <Override PartName="/xl/ctrlProps/ctrlProp131.xml" ContentType="application/vnd.ms-excel.controlproperties+xml"/>
  <Override PartName="/xl/ctrlProps/ctrlProp132.xml" ContentType="application/vnd.ms-excel.controlproperties+xml"/>
  <Override PartName="/xl/ctrlProps/ctrlProp133.xml" ContentType="application/vnd.ms-excel.controlproperties+xml"/>
  <Override PartName="/xl/ctrlProps/ctrlProp134.xml" ContentType="application/vnd.ms-excel.controlproperties+xml"/>
  <Override PartName="/xl/ctrlProps/ctrlProp135.xml" ContentType="application/vnd.ms-excel.controlproperties+xml"/>
  <Override PartName="/xl/ctrlProps/ctrlProp136.xml" ContentType="application/vnd.ms-excel.controlproperties+xml"/>
  <Override PartName="/xl/ctrlProps/ctrlProp137.xml" ContentType="application/vnd.ms-excel.controlproperties+xml"/>
  <Override PartName="/xl/ctrlProps/ctrlProp138.xml" ContentType="application/vnd.ms-excel.controlproperties+xml"/>
  <Override PartName="/xl/ctrlProps/ctrlProp139.xml" ContentType="application/vnd.ms-excel.controlproperties+xml"/>
  <Override PartName="/xl/ctrlProps/ctrlProp140.xml" ContentType="application/vnd.ms-excel.controlproperties+xml"/>
  <Override PartName="/xl/ctrlProps/ctrlProp141.xml" ContentType="application/vnd.ms-excel.controlproperties+xml"/>
  <Override PartName="/xl/ctrlProps/ctrlProp142.xml" ContentType="application/vnd.ms-excel.controlproperties+xml"/>
  <Override PartName="/xl/ctrlProps/ctrlProp143.xml" ContentType="application/vnd.ms-excel.controlproperties+xml"/>
  <Override PartName="/xl/ctrlProps/ctrlProp144.xml" ContentType="application/vnd.ms-excel.controlproperties+xml"/>
  <Override PartName="/xl/ctrlProps/ctrlProp145.xml" ContentType="application/vnd.ms-excel.controlproperties+xml"/>
  <Override PartName="/xl/ctrlProps/ctrlProp146.xml" ContentType="application/vnd.ms-excel.controlproperties+xml"/>
  <Override PartName="/xl/ctrlProps/ctrlProp147.xml" ContentType="application/vnd.ms-excel.controlproperties+xml"/>
  <Override PartName="/xl/ctrlProps/ctrlProp148.xml" ContentType="application/vnd.ms-excel.controlproperties+xml"/>
  <Override PartName="/xl/ctrlProps/ctrlProp149.xml" ContentType="application/vnd.ms-excel.controlproperties+xml"/>
  <Override PartName="/xl/ctrlProps/ctrlProp150.xml" ContentType="application/vnd.ms-excel.controlproperties+xml"/>
  <Override PartName="/xl/ctrlProps/ctrlProp151.xml" ContentType="application/vnd.ms-excel.controlproperties+xml"/>
  <Override PartName="/xl/ctrlProps/ctrlProp152.xml" ContentType="application/vnd.ms-excel.controlproperties+xml"/>
  <Override PartName="/xl/ctrlProps/ctrlProp153.xml" ContentType="application/vnd.ms-excel.controlproperties+xml"/>
  <Override PartName="/xl/ctrlProps/ctrlProp154.xml" ContentType="application/vnd.ms-excel.controlproperties+xml"/>
  <Override PartName="/xl/ctrlProps/ctrlProp155.xml" ContentType="application/vnd.ms-excel.controlproperties+xml"/>
  <Override PartName="/xl/ctrlProps/ctrlProp156.xml" ContentType="application/vnd.ms-excel.controlproperties+xml"/>
  <Override PartName="/xl/ctrlProps/ctrlProp157.xml" ContentType="application/vnd.ms-excel.controlproperties+xml"/>
  <Override PartName="/xl/ctrlProps/ctrlProp158.xml" ContentType="application/vnd.ms-excel.controlproperties+xml"/>
  <Override PartName="/xl/ctrlProps/ctrlProp159.xml" ContentType="application/vnd.ms-excel.controlproperties+xml"/>
  <Override PartName="/xl/ctrlProps/ctrlProp160.xml" ContentType="application/vnd.ms-excel.controlproperties+xml"/>
  <Override PartName="/xl/ctrlProps/ctrlProp161.xml" ContentType="application/vnd.ms-excel.controlproperties+xml"/>
  <Override PartName="/xl/ctrlProps/ctrlProp162.xml" ContentType="application/vnd.ms-excel.controlproperties+xml"/>
  <Override PartName="/xl/ctrlProps/ctrlProp163.xml" ContentType="application/vnd.ms-excel.controlproperties+xml"/>
  <Override PartName="/xl/ctrlProps/ctrlProp164.xml" ContentType="application/vnd.ms-excel.controlproperties+xml"/>
  <Override PartName="/xl/ctrlProps/ctrlProp165.xml" ContentType="application/vnd.ms-excel.controlproperties+xml"/>
  <Override PartName="/xl/ctrlProps/ctrlProp166.xml" ContentType="application/vnd.ms-excel.controlproperties+xml"/>
  <Override PartName="/xl/ctrlProps/ctrlProp167.xml" ContentType="application/vnd.ms-excel.controlproperties+xml"/>
  <Override PartName="/xl/ctrlProps/ctrlProp168.xml" ContentType="application/vnd.ms-excel.controlproperties+xml"/>
  <Override PartName="/xl/ctrlProps/ctrlProp169.xml" ContentType="application/vnd.ms-excel.controlproperties+xml"/>
  <Override PartName="/xl/ctrlProps/ctrlProp170.xml" ContentType="application/vnd.ms-excel.controlproperties+xml"/>
  <Override PartName="/xl/ctrlProps/ctrlProp171.xml" ContentType="application/vnd.ms-excel.controlproperties+xml"/>
  <Override PartName="/xl/ctrlProps/ctrlProp172.xml" ContentType="application/vnd.ms-excel.controlproperties+xml"/>
  <Override PartName="/xl/ctrlProps/ctrlProp173.xml" ContentType="application/vnd.ms-excel.controlproperties+xml"/>
  <Override PartName="/xl/ctrlProps/ctrlProp174.xml" ContentType="application/vnd.ms-excel.controlproperties+xml"/>
  <Override PartName="/xl/ctrlProps/ctrlProp175.xml" ContentType="application/vnd.ms-excel.controlproperties+xml"/>
  <Override PartName="/xl/ctrlProps/ctrlProp176.xml" ContentType="application/vnd.ms-excel.controlproperties+xml"/>
  <Override PartName="/xl/ctrlProps/ctrlProp177.xml" ContentType="application/vnd.ms-excel.controlproperties+xml"/>
  <Override PartName="/xl/ctrlProps/ctrlProp178.xml" ContentType="application/vnd.ms-excel.controlproperties+xml"/>
  <Override PartName="/xl/ctrlProps/ctrlProp179.xml" ContentType="application/vnd.ms-excel.controlproperties+xml"/>
  <Override PartName="/xl/ctrlProps/ctrlProp180.xml" ContentType="application/vnd.ms-excel.controlproperties+xml"/>
  <Override PartName="/xl/ctrlProps/ctrlProp181.xml" ContentType="application/vnd.ms-excel.controlproperties+xml"/>
  <Override PartName="/xl/ctrlProps/ctrlProp182.xml" ContentType="application/vnd.ms-excel.controlproperties+xml"/>
  <Override PartName="/xl/ctrlProps/ctrlProp183.xml" ContentType="application/vnd.ms-excel.controlproperties+xml"/>
  <Override PartName="/xl/ctrlProps/ctrlProp184.xml" ContentType="application/vnd.ms-excel.controlproperties+xml"/>
  <Override PartName="/xl/ctrlProps/ctrlProp185.xml" ContentType="application/vnd.ms-excel.controlproperties+xml"/>
  <Override PartName="/xl/drawings/drawing8.xml" ContentType="application/vnd.openxmlformats-officedocument.drawing+xml"/>
  <Override PartName="/xl/drawings/drawing9.xml" ContentType="application/vnd.openxmlformats-officedocument.drawing+xml"/>
  <Override PartName="/xl/comments2.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929"/>
  <workbookPr codeName="ThisWorkbook"/>
  <mc:AlternateContent xmlns:mc="http://schemas.openxmlformats.org/markup-compatibility/2006">
    <mc:Choice Requires="x15">
      <x15ac:absPath xmlns:x15ac="http://schemas.microsoft.com/office/spreadsheetml/2010/11/ac" url="S:\1 Projects\571 - Silver IA EPMF\Project Information\Questionnaire\"/>
    </mc:Choice>
  </mc:AlternateContent>
  <xr:revisionPtr revIDLastSave="0" documentId="13_ncr:1_{51D202C4-5BB0-49BD-85BC-675D1D1450B7}" xr6:coauthVersionLast="44" xr6:coauthVersionMax="45" xr10:uidLastSave="{00000000-0000-0000-0000-000000000000}"/>
  <bookViews>
    <workbookView xWindow="-120" yWindow="-120" windowWidth="29040" windowHeight="15840" tabRatio="854" xr2:uid="{00000000-000D-0000-FFFF-FFFF00000000}"/>
  </bookViews>
  <sheets>
    <sheet name="Introduction" sheetId="3" r:id="rId1"/>
    <sheet name="Scope &amp; Instructions" sheetId="28" r:id="rId2"/>
    <sheet name="(1) Your organisation" sheetId="12" r:id="rId3"/>
    <sheet name="(2) Volume used" sheetId="36" r:id="rId4"/>
    <sheet name="(3) Use of Silver" sheetId="37" r:id="rId5"/>
    <sheet name="(4) Workers" sheetId="26" r:id="rId6"/>
    <sheet name="(5) Legislations" sheetId="32" r:id="rId7"/>
    <sheet name="(6) Impacts" sheetId="34" r:id="rId8"/>
    <sheet name="(7) Survey end" sheetId="35" r:id="rId9"/>
    <sheet name="Legislation tool - TO HIDE" sheetId="29" state="veryHidden" r:id="rId10"/>
    <sheet name="Dropdown options - TO HIDE" sheetId="20" state="veryHidden" r:id="rId11"/>
    <sheet name="HIDDEN - Raw data" sheetId="27" state="veryHidden" r:id="rId12"/>
  </sheets>
  <definedNames>
    <definedName name="use_tip" localSheetId="4">'(3) Use of Silver'!#REF!</definedName>
    <definedName name="use_tip" localSheetId="6">'(5) Legislations'!#REF!</definedName>
    <definedName name="use_tip">#REF!</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FV"/>
      </xcalcf:calcFeatures>
    </ext>
  </extLst>
</workbook>
</file>

<file path=xl/calcChain.xml><?xml version="1.0" encoding="utf-8"?>
<calcChain xmlns="http://schemas.openxmlformats.org/spreadsheetml/2006/main">
  <c r="DC8" i="27" l="1"/>
  <c r="CL9" i="27" l="1"/>
  <c r="CM9" i="27"/>
  <c r="CN9" i="27"/>
  <c r="CO9" i="27"/>
  <c r="CP9" i="27"/>
  <c r="CQ9" i="27"/>
  <c r="CR9" i="27"/>
  <c r="CS9" i="27"/>
  <c r="CL10" i="27"/>
  <c r="CM10" i="27"/>
  <c r="CN10" i="27"/>
  <c r="CO10" i="27"/>
  <c r="CP10" i="27"/>
  <c r="CQ10" i="27"/>
  <c r="CR10" i="27"/>
  <c r="CS10" i="27"/>
  <c r="CL11" i="27"/>
  <c r="CM11" i="27"/>
  <c r="CN11" i="27"/>
  <c r="CO11" i="27"/>
  <c r="CP11" i="27"/>
  <c r="CQ11" i="27"/>
  <c r="CR11" i="27"/>
  <c r="CS11" i="27"/>
  <c r="CL12" i="27"/>
  <c r="CM12" i="27"/>
  <c r="CN12" i="27"/>
  <c r="CO12" i="27"/>
  <c r="CP12" i="27"/>
  <c r="CQ12" i="27"/>
  <c r="CR12" i="27"/>
  <c r="CS12" i="27"/>
  <c r="CL13" i="27"/>
  <c r="CM13" i="27"/>
  <c r="CN13" i="27"/>
  <c r="CO13" i="27"/>
  <c r="CP13" i="27"/>
  <c r="CQ13" i="27"/>
  <c r="CR13" i="27"/>
  <c r="CS13" i="27"/>
  <c r="CL14" i="27"/>
  <c r="CM14" i="27"/>
  <c r="CN14" i="27"/>
  <c r="CO14" i="27"/>
  <c r="CP14" i="27"/>
  <c r="CQ14" i="27"/>
  <c r="CR14" i="27"/>
  <c r="CS14" i="27"/>
  <c r="CL15" i="27"/>
  <c r="CM15" i="27"/>
  <c r="CN15" i="27"/>
  <c r="CO15" i="27"/>
  <c r="CP15" i="27"/>
  <c r="CQ15" i="27"/>
  <c r="CR15" i="27"/>
  <c r="CS15" i="27"/>
  <c r="CL16" i="27"/>
  <c r="CM16" i="27"/>
  <c r="CN16" i="27"/>
  <c r="CO16" i="27"/>
  <c r="CP16" i="27"/>
  <c r="CQ16" i="27"/>
  <c r="CR16" i="27"/>
  <c r="CS16" i="27"/>
  <c r="CL17" i="27"/>
  <c r="CM17" i="27"/>
  <c r="CN17" i="27"/>
  <c r="CO17" i="27"/>
  <c r="CP17" i="27"/>
  <c r="CQ17" i="27"/>
  <c r="CR17" i="27"/>
  <c r="CS17" i="27"/>
  <c r="CM8" i="27" l="1"/>
  <c r="CN8" i="27"/>
  <c r="CO8" i="27"/>
  <c r="CP8" i="27"/>
  <c r="CQ8" i="27"/>
  <c r="CR8" i="27"/>
  <c r="CS8" i="27"/>
  <c r="CL8" i="27"/>
  <c r="B41" i="12" l="1"/>
  <c r="B21" i="36"/>
  <c r="B24" i="12" l="1"/>
  <c r="B5" i="32" l="1"/>
  <c r="BT8" i="27" l="1"/>
  <c r="BT9" i="27"/>
  <c r="BT10" i="27"/>
  <c r="BT11" i="27"/>
  <c r="BT12" i="27"/>
  <c r="BT13" i="27"/>
  <c r="BT14" i="27"/>
  <c r="BT15" i="27"/>
  <c r="BT16" i="27"/>
  <c r="BT17" i="27"/>
  <c r="BT18" i="27"/>
  <c r="BT19" i="27"/>
  <c r="BT20" i="27"/>
  <c r="BT21" i="27"/>
  <c r="BT22" i="27"/>
  <c r="BT23" i="27"/>
  <c r="BT24" i="27"/>
  <c r="BT25" i="27"/>
  <c r="BT26" i="27"/>
  <c r="BT27" i="27"/>
  <c r="BU8" i="27"/>
  <c r="BU9" i="27"/>
  <c r="BU10" i="27"/>
  <c r="BU11" i="27"/>
  <c r="BU12" i="27"/>
  <c r="BU13" i="27"/>
  <c r="BU14" i="27"/>
  <c r="BU15" i="27"/>
  <c r="BU16" i="27"/>
  <c r="BU17" i="27"/>
  <c r="BU18" i="27"/>
  <c r="BU19" i="27"/>
  <c r="BU20" i="27"/>
  <c r="BU21" i="27"/>
  <c r="BU22" i="27"/>
  <c r="BU23" i="27"/>
  <c r="BU24" i="27"/>
  <c r="BU25" i="27"/>
  <c r="BU26" i="27"/>
  <c r="BU27" i="27"/>
  <c r="BT28" i="27"/>
  <c r="BU28" i="27"/>
  <c r="BT29" i="27"/>
  <c r="BU29" i="27"/>
  <c r="BT30" i="27"/>
  <c r="BU30" i="27"/>
  <c r="BT31" i="27"/>
  <c r="BU31" i="27"/>
  <c r="BT32" i="27"/>
  <c r="BU32" i="27"/>
  <c r="BT33" i="27"/>
  <c r="BU33" i="27"/>
  <c r="BT34" i="27"/>
  <c r="BU34" i="27"/>
  <c r="BT35" i="27"/>
  <c r="BU35" i="27"/>
  <c r="BT36" i="27"/>
  <c r="BU36" i="27"/>
  <c r="BT37" i="27"/>
  <c r="BU37" i="27"/>
  <c r="BU38" i="27"/>
  <c r="BT38" i="27"/>
  <c r="BJ9" i="27"/>
  <c r="BJ10" i="27"/>
  <c r="BJ11" i="27"/>
  <c r="BJ12" i="27"/>
  <c r="BJ13" i="27"/>
  <c r="BJ14" i="27"/>
  <c r="BJ15" i="27"/>
  <c r="BJ16" i="27"/>
  <c r="BJ17" i="27"/>
  <c r="BJ8" i="27"/>
  <c r="BI8" i="27"/>
  <c r="BI9" i="27"/>
  <c r="BI10" i="27"/>
  <c r="BI11" i="27"/>
  <c r="BI12" i="27"/>
  <c r="BI13" i="27"/>
  <c r="BI14" i="27"/>
  <c r="BI15" i="27"/>
  <c r="BI16" i="27"/>
  <c r="BI17" i="27"/>
  <c r="BH9" i="27"/>
  <c r="BH10" i="27"/>
  <c r="BH11" i="27"/>
  <c r="BH12" i="27"/>
  <c r="BH13" i="27"/>
  <c r="BH14" i="27"/>
  <c r="BH15" i="27"/>
  <c r="BH16" i="27"/>
  <c r="BH17" i="27"/>
  <c r="BH8" i="27"/>
  <c r="BG8" i="27"/>
  <c r="BG9" i="27"/>
  <c r="BG10" i="27"/>
  <c r="BG11" i="27"/>
  <c r="BG12" i="27"/>
  <c r="BG13" i="27"/>
  <c r="BG14" i="27"/>
  <c r="BG15" i="27"/>
  <c r="BG16" i="27"/>
  <c r="BG17" i="27"/>
  <c r="BF9" i="27"/>
  <c r="BF10" i="27"/>
  <c r="BF11" i="27"/>
  <c r="BF12" i="27"/>
  <c r="BF13" i="27"/>
  <c r="BF14" i="27"/>
  <c r="BF15" i="27"/>
  <c r="BF16" i="27"/>
  <c r="BF17" i="27"/>
  <c r="BF8" i="27"/>
  <c r="BC9" i="27"/>
  <c r="BD9" i="27"/>
  <c r="BE9" i="27"/>
  <c r="BC10" i="27"/>
  <c r="BD10" i="27"/>
  <c r="BE10" i="27"/>
  <c r="BC11" i="27"/>
  <c r="BD11" i="27"/>
  <c r="BE11" i="27"/>
  <c r="BC12" i="27"/>
  <c r="BD12" i="27"/>
  <c r="BE12" i="27"/>
  <c r="BC13" i="27"/>
  <c r="BD13" i="27"/>
  <c r="BE13" i="27"/>
  <c r="BC14" i="27"/>
  <c r="BD14" i="27"/>
  <c r="BE14" i="27"/>
  <c r="BC15" i="27"/>
  <c r="BD15" i="27"/>
  <c r="BE15" i="27"/>
  <c r="BC16" i="27"/>
  <c r="BD16" i="27"/>
  <c r="BE16" i="27"/>
  <c r="BC17" i="27"/>
  <c r="BD17" i="27"/>
  <c r="BE17" i="27"/>
  <c r="BD8" i="27"/>
  <c r="BE8" i="27"/>
  <c r="BC8" i="27"/>
  <c r="BB8" i="27"/>
  <c r="BB9" i="27"/>
  <c r="BB10" i="27"/>
  <c r="BB11" i="27"/>
  <c r="BB12" i="27"/>
  <c r="BB13" i="27"/>
  <c r="BB14" i="27"/>
  <c r="BB15" i="27"/>
  <c r="BB16" i="27"/>
  <c r="BB17" i="27"/>
  <c r="BA9" i="27"/>
  <c r="BA10" i="27"/>
  <c r="BA11" i="27"/>
  <c r="BA12" i="27"/>
  <c r="BA13" i="27"/>
  <c r="BA14" i="27"/>
  <c r="BA15" i="27"/>
  <c r="BA16" i="27"/>
  <c r="BA17" i="27"/>
  <c r="BA8" i="27"/>
  <c r="AZ8" i="27"/>
  <c r="AZ9" i="27"/>
  <c r="AZ10" i="27"/>
  <c r="AZ11" i="27"/>
  <c r="AZ12" i="27"/>
  <c r="AZ13" i="27"/>
  <c r="AZ14" i="27"/>
  <c r="AZ15" i="27"/>
  <c r="AZ16" i="27"/>
  <c r="AZ17" i="27"/>
  <c r="AY9" i="27"/>
  <c r="AY10" i="27"/>
  <c r="AY11" i="27"/>
  <c r="AY12" i="27"/>
  <c r="AY13" i="27"/>
  <c r="AY14" i="27"/>
  <c r="AY15" i="27"/>
  <c r="AY16" i="27"/>
  <c r="AY17" i="27"/>
  <c r="AY8" i="27"/>
  <c r="AX9" i="27"/>
  <c r="AX10" i="27"/>
  <c r="AX11" i="27"/>
  <c r="AX12" i="27"/>
  <c r="AX13" i="27"/>
  <c r="AX14" i="27"/>
  <c r="AX15" i="27"/>
  <c r="AX16" i="27"/>
  <c r="AX17" i="27"/>
  <c r="AX8" i="27"/>
  <c r="AW9" i="27"/>
  <c r="AW10" i="27"/>
  <c r="AW11" i="27"/>
  <c r="AW12" i="27"/>
  <c r="AW13" i="27"/>
  <c r="AW14" i="27"/>
  <c r="AW15" i="27"/>
  <c r="AW16" i="27"/>
  <c r="AW17" i="27"/>
  <c r="AW8" i="27"/>
  <c r="AS9" i="27"/>
  <c r="AT9" i="27"/>
  <c r="AU9" i="27"/>
  <c r="AV9" i="27"/>
  <c r="AS10" i="27"/>
  <c r="AT10" i="27"/>
  <c r="AU10" i="27"/>
  <c r="AV10" i="27"/>
  <c r="AS11" i="27"/>
  <c r="AT11" i="27"/>
  <c r="AU11" i="27"/>
  <c r="AV11" i="27"/>
  <c r="AS12" i="27"/>
  <c r="AT12" i="27"/>
  <c r="AU12" i="27"/>
  <c r="AV12" i="27"/>
  <c r="AS13" i="27"/>
  <c r="AT13" i="27"/>
  <c r="AU13" i="27"/>
  <c r="AV13" i="27"/>
  <c r="AS14" i="27"/>
  <c r="AT14" i="27"/>
  <c r="AU14" i="27"/>
  <c r="AV14" i="27"/>
  <c r="AS15" i="27"/>
  <c r="AT15" i="27"/>
  <c r="AU15" i="27"/>
  <c r="AV15" i="27"/>
  <c r="AS16" i="27"/>
  <c r="AT16" i="27"/>
  <c r="AU16" i="27"/>
  <c r="AV16" i="27"/>
  <c r="AS17" i="27"/>
  <c r="AT17" i="27"/>
  <c r="AU17" i="27"/>
  <c r="AV17" i="27"/>
  <c r="AT8" i="27"/>
  <c r="AU8" i="27"/>
  <c r="AV8" i="27"/>
  <c r="AS8" i="27"/>
  <c r="AK8" i="27"/>
  <c r="AL8" i="27"/>
  <c r="AM8" i="27"/>
  <c r="AN8" i="27"/>
  <c r="AO8" i="27"/>
  <c r="AP8" i="27"/>
  <c r="AQ8" i="27"/>
  <c r="AR8" i="27"/>
  <c r="AK9" i="27"/>
  <c r="AL9" i="27"/>
  <c r="AM9" i="27"/>
  <c r="AN9" i="27"/>
  <c r="AO9" i="27"/>
  <c r="AP9" i="27"/>
  <c r="AQ9" i="27"/>
  <c r="AR9" i="27"/>
  <c r="AK10" i="27"/>
  <c r="AL10" i="27"/>
  <c r="AM10" i="27"/>
  <c r="AN10" i="27"/>
  <c r="AO10" i="27"/>
  <c r="AP10" i="27"/>
  <c r="AQ10" i="27"/>
  <c r="AR10" i="27"/>
  <c r="AK11" i="27"/>
  <c r="AL11" i="27"/>
  <c r="AM11" i="27"/>
  <c r="AN11" i="27"/>
  <c r="AO11" i="27"/>
  <c r="AP11" i="27"/>
  <c r="AQ11" i="27"/>
  <c r="AR11" i="27"/>
  <c r="AK12" i="27"/>
  <c r="AL12" i="27"/>
  <c r="AM12" i="27"/>
  <c r="AN12" i="27"/>
  <c r="AO12" i="27"/>
  <c r="AP12" i="27"/>
  <c r="AQ12" i="27"/>
  <c r="AR12" i="27"/>
  <c r="AK13" i="27"/>
  <c r="AL13" i="27"/>
  <c r="AM13" i="27"/>
  <c r="AN13" i="27"/>
  <c r="AO13" i="27"/>
  <c r="AP13" i="27"/>
  <c r="AQ13" i="27"/>
  <c r="AR13" i="27"/>
  <c r="AK14" i="27"/>
  <c r="AL14" i="27"/>
  <c r="AM14" i="27"/>
  <c r="AN14" i="27"/>
  <c r="AO14" i="27"/>
  <c r="AP14" i="27"/>
  <c r="AQ14" i="27"/>
  <c r="AR14" i="27"/>
  <c r="AK15" i="27"/>
  <c r="AL15" i="27"/>
  <c r="AM15" i="27"/>
  <c r="AN15" i="27"/>
  <c r="AO15" i="27"/>
  <c r="AP15" i="27"/>
  <c r="AQ15" i="27"/>
  <c r="AR15" i="27"/>
  <c r="AK16" i="27"/>
  <c r="AL16" i="27"/>
  <c r="AM16" i="27"/>
  <c r="AN16" i="27"/>
  <c r="AO16" i="27"/>
  <c r="AP16" i="27"/>
  <c r="AQ16" i="27"/>
  <c r="AR16" i="27"/>
  <c r="AK17" i="27"/>
  <c r="AL17" i="27"/>
  <c r="AM17" i="27"/>
  <c r="AN17" i="27"/>
  <c r="AO17" i="27"/>
  <c r="AP17" i="27"/>
  <c r="AQ17" i="27"/>
  <c r="AR17" i="27"/>
  <c r="AJ9" i="27"/>
  <c r="AJ10" i="27"/>
  <c r="AJ11" i="27"/>
  <c r="AJ12" i="27"/>
  <c r="AJ13" i="27"/>
  <c r="AJ14" i="27"/>
  <c r="AJ15" i="27"/>
  <c r="AJ16" i="27"/>
  <c r="AJ17" i="27"/>
  <c r="AJ8" i="27"/>
  <c r="AB8" i="27"/>
  <c r="AC8" i="27"/>
  <c r="AD8" i="27"/>
  <c r="AE8" i="27"/>
  <c r="AF8" i="27"/>
  <c r="AG8" i="27"/>
  <c r="AH8" i="27"/>
  <c r="AI8" i="27"/>
  <c r="AB9" i="27"/>
  <c r="AC9" i="27"/>
  <c r="AD9" i="27"/>
  <c r="AE9" i="27"/>
  <c r="AF9" i="27"/>
  <c r="AG9" i="27"/>
  <c r="AH9" i="27"/>
  <c r="AI9" i="27"/>
  <c r="AB10" i="27"/>
  <c r="AC10" i="27"/>
  <c r="AD10" i="27"/>
  <c r="AE10" i="27"/>
  <c r="AF10" i="27"/>
  <c r="AG10" i="27"/>
  <c r="AH10" i="27"/>
  <c r="AI10" i="27"/>
  <c r="AB11" i="27"/>
  <c r="AC11" i="27"/>
  <c r="AD11" i="27"/>
  <c r="AE11" i="27"/>
  <c r="AF11" i="27"/>
  <c r="AG11" i="27"/>
  <c r="AH11" i="27"/>
  <c r="AI11" i="27"/>
  <c r="AB12" i="27"/>
  <c r="AC12" i="27"/>
  <c r="AD12" i="27"/>
  <c r="AE12" i="27"/>
  <c r="AF12" i="27"/>
  <c r="AG12" i="27"/>
  <c r="AH12" i="27"/>
  <c r="AI12" i="27"/>
  <c r="AB13" i="27"/>
  <c r="AC13" i="27"/>
  <c r="AD13" i="27"/>
  <c r="AE13" i="27"/>
  <c r="AF13" i="27"/>
  <c r="AG13" i="27"/>
  <c r="AH13" i="27"/>
  <c r="AI13" i="27"/>
  <c r="AB14" i="27"/>
  <c r="AC14" i="27"/>
  <c r="AD14" i="27"/>
  <c r="AE14" i="27"/>
  <c r="AF14" i="27"/>
  <c r="AG14" i="27"/>
  <c r="AH14" i="27"/>
  <c r="AI14" i="27"/>
  <c r="AB15" i="27"/>
  <c r="AC15" i="27"/>
  <c r="AD15" i="27"/>
  <c r="AE15" i="27"/>
  <c r="AF15" i="27"/>
  <c r="AG15" i="27"/>
  <c r="AH15" i="27"/>
  <c r="AI15" i="27"/>
  <c r="AB16" i="27"/>
  <c r="AC16" i="27"/>
  <c r="AD16" i="27"/>
  <c r="AE16" i="27"/>
  <c r="AF16" i="27"/>
  <c r="AG16" i="27"/>
  <c r="AH16" i="27"/>
  <c r="AI16" i="27"/>
  <c r="AB17" i="27"/>
  <c r="AC17" i="27"/>
  <c r="AD17" i="27"/>
  <c r="AE17" i="27"/>
  <c r="AF17" i="27"/>
  <c r="AG17" i="27"/>
  <c r="AH17" i="27"/>
  <c r="AI17" i="27"/>
  <c r="AA9" i="27"/>
  <c r="AA10" i="27"/>
  <c r="AA11" i="27"/>
  <c r="AA12" i="27"/>
  <c r="AA13" i="27"/>
  <c r="AA14" i="27"/>
  <c r="AA15" i="27"/>
  <c r="AA16" i="27"/>
  <c r="AA17" i="27"/>
  <c r="AA8" i="27"/>
  <c r="Z9" i="27"/>
  <c r="Z10" i="27"/>
  <c r="Z11" i="27"/>
  <c r="Z12" i="27"/>
  <c r="Z13" i="27"/>
  <c r="Z14" i="27"/>
  <c r="Z15" i="27"/>
  <c r="Z16" i="27"/>
  <c r="Z17" i="27"/>
  <c r="Z8" i="27"/>
  <c r="W9" i="27"/>
  <c r="X9" i="27"/>
  <c r="Y9" i="27"/>
  <c r="W10" i="27"/>
  <c r="X10" i="27"/>
  <c r="Y10" i="27"/>
  <c r="W11" i="27"/>
  <c r="X11" i="27"/>
  <c r="Y11" i="27"/>
  <c r="W12" i="27"/>
  <c r="X12" i="27"/>
  <c r="Y12" i="27"/>
  <c r="W13" i="27"/>
  <c r="X13" i="27"/>
  <c r="Y13" i="27"/>
  <c r="W14" i="27"/>
  <c r="X14" i="27"/>
  <c r="Y14" i="27"/>
  <c r="W15" i="27"/>
  <c r="X15" i="27"/>
  <c r="Y15" i="27"/>
  <c r="W16" i="27"/>
  <c r="X16" i="27"/>
  <c r="Y16" i="27"/>
  <c r="W17" i="27"/>
  <c r="X17" i="27"/>
  <c r="Y17" i="27"/>
  <c r="Y8" i="27"/>
  <c r="X8" i="27"/>
  <c r="W8" i="27"/>
  <c r="T9" i="27"/>
  <c r="U9" i="27"/>
  <c r="T10" i="27"/>
  <c r="U10" i="27"/>
  <c r="T11" i="27"/>
  <c r="U11" i="27"/>
  <c r="T12" i="27"/>
  <c r="U12" i="27"/>
  <c r="T13" i="27"/>
  <c r="U13" i="27"/>
  <c r="T14" i="27"/>
  <c r="U14" i="27"/>
  <c r="T15" i="27"/>
  <c r="U15" i="27"/>
  <c r="T16" i="27"/>
  <c r="U16" i="27"/>
  <c r="U8" i="27"/>
  <c r="T8" i="27"/>
  <c r="S9" i="27"/>
  <c r="S10" i="27"/>
  <c r="S11" i="27"/>
  <c r="S12" i="27"/>
  <c r="S13" i="27"/>
  <c r="S14" i="27"/>
  <c r="S15" i="27"/>
  <c r="S16" i="27"/>
  <c r="S8" i="27"/>
  <c r="Q8" i="27"/>
  <c r="B4" i="34" l="1"/>
  <c r="B67" i="37"/>
  <c r="B68" i="37"/>
  <c r="B69" i="37"/>
  <c r="B70" i="37"/>
  <c r="B71" i="37"/>
  <c r="B72" i="37"/>
  <c r="B73" i="37"/>
  <c r="B74" i="37"/>
  <c r="B75" i="37"/>
  <c r="F11" i="36"/>
  <c r="B32" i="12"/>
  <c r="G11" i="36" l="1"/>
  <c r="V8" i="27"/>
  <c r="D61" i="36"/>
  <c r="F10" i="36" l="1"/>
  <c r="F40" i="32" l="1"/>
  <c r="F41" i="32"/>
  <c r="F42" i="32"/>
  <c r="F43" i="32"/>
  <c r="F14" i="32"/>
  <c r="F15" i="32"/>
  <c r="F16" i="32"/>
  <c r="F17" i="32"/>
  <c r="F18" i="32"/>
  <c r="F19" i="32"/>
  <c r="F20" i="32"/>
  <c r="F21" i="32"/>
  <c r="F22" i="32"/>
  <c r="F23" i="32"/>
  <c r="F24" i="32"/>
  <c r="F25" i="32"/>
  <c r="F26" i="32"/>
  <c r="F27" i="32"/>
  <c r="F28" i="32"/>
  <c r="F29" i="32"/>
  <c r="F30" i="32"/>
  <c r="F31" i="32"/>
  <c r="F32" i="32"/>
  <c r="F33" i="32"/>
  <c r="F34" i="32"/>
  <c r="F35" i="32"/>
  <c r="F36" i="32"/>
  <c r="F37" i="32"/>
  <c r="F38" i="32"/>
  <c r="F39" i="32"/>
  <c r="F13" i="32"/>
  <c r="D14" i="32"/>
  <c r="D15" i="32"/>
  <c r="D16" i="32"/>
  <c r="D17" i="32"/>
  <c r="D18" i="32"/>
  <c r="D19" i="32"/>
  <c r="D20" i="32"/>
  <c r="D21" i="32"/>
  <c r="D22" i="32"/>
  <c r="D23" i="32"/>
  <c r="D24" i="32"/>
  <c r="D25" i="32"/>
  <c r="D26" i="32"/>
  <c r="D27" i="32"/>
  <c r="D28" i="32"/>
  <c r="D29" i="32"/>
  <c r="D30" i="32"/>
  <c r="D31" i="32"/>
  <c r="D32" i="32"/>
  <c r="D33" i="32"/>
  <c r="D34" i="32"/>
  <c r="D35" i="32"/>
  <c r="D36" i="32"/>
  <c r="D37" i="32"/>
  <c r="D38" i="32"/>
  <c r="D39" i="32"/>
  <c r="D40" i="32"/>
  <c r="D41" i="32"/>
  <c r="D42" i="32"/>
  <c r="D43" i="32"/>
  <c r="D13" i="32"/>
  <c r="B3" i="29" l="1"/>
  <c r="B4" i="29"/>
  <c r="B5" i="29"/>
  <c r="B6" i="29"/>
  <c r="B7" i="29"/>
  <c r="B8" i="29"/>
  <c r="B9" i="29"/>
  <c r="B10" i="29"/>
  <c r="B11" i="29"/>
  <c r="B2" i="29"/>
  <c r="S15" i="29" l="1"/>
  <c r="W15" i="29"/>
  <c r="AA15" i="29"/>
  <c r="AE15" i="29"/>
  <c r="T16" i="29"/>
  <c r="X16" i="29"/>
  <c r="AB16" i="29"/>
  <c r="AF16" i="29"/>
  <c r="U17" i="29"/>
  <c r="Y17" i="29"/>
  <c r="AC17" i="29"/>
  <c r="AG17" i="29"/>
  <c r="V18" i="29"/>
  <c r="Z18" i="29"/>
  <c r="AD18" i="29"/>
  <c r="S19" i="29"/>
  <c r="W19" i="29"/>
  <c r="AA19" i="29"/>
  <c r="AE19" i="29"/>
  <c r="T20" i="29"/>
  <c r="X20" i="29"/>
  <c r="AB20" i="29"/>
  <c r="AF20" i="29"/>
  <c r="U21" i="29"/>
  <c r="Y21" i="29"/>
  <c r="AC21" i="29"/>
  <c r="AG21" i="29"/>
  <c r="V22" i="29"/>
  <c r="Z22" i="29"/>
  <c r="AD22" i="29"/>
  <c r="S23" i="29"/>
  <c r="W23" i="29"/>
  <c r="AA23" i="29"/>
  <c r="AE23" i="29"/>
  <c r="T24" i="29"/>
  <c r="X24" i="29"/>
  <c r="AB24" i="29"/>
  <c r="AF24" i="29"/>
  <c r="U25" i="29"/>
  <c r="Y25" i="29"/>
  <c r="AC25" i="29"/>
  <c r="AG25" i="29"/>
  <c r="V26" i="29"/>
  <c r="Z26" i="29"/>
  <c r="AD26" i="29"/>
  <c r="S27" i="29"/>
  <c r="W27" i="29"/>
  <c r="AA27" i="29"/>
  <c r="AE27" i="29"/>
  <c r="T28" i="29"/>
  <c r="X28" i="29"/>
  <c r="AB28" i="29"/>
  <c r="AF28" i="29"/>
  <c r="U29" i="29"/>
  <c r="Y29" i="29"/>
  <c r="AC29" i="29"/>
  <c r="AG29" i="29"/>
  <c r="V30" i="29"/>
  <c r="Z30" i="29"/>
  <c r="AD30" i="29"/>
  <c r="S31" i="29"/>
  <c r="W31" i="29"/>
  <c r="AA31" i="29"/>
  <c r="AE31" i="29"/>
  <c r="T32" i="29"/>
  <c r="X32" i="29"/>
  <c r="AB32" i="29"/>
  <c r="AF32" i="29"/>
  <c r="U33" i="29"/>
  <c r="Y33" i="29"/>
  <c r="T15" i="29"/>
  <c r="X15" i="29"/>
  <c r="AB15" i="29"/>
  <c r="AF15" i="29"/>
  <c r="U16" i="29"/>
  <c r="Y16" i="29"/>
  <c r="AC16" i="29"/>
  <c r="AG16" i="29"/>
  <c r="V17" i="29"/>
  <c r="Z17" i="29"/>
  <c r="AD17" i="29"/>
  <c r="S18" i="29"/>
  <c r="W18" i="29"/>
  <c r="AA18" i="29"/>
  <c r="AE18" i="29"/>
  <c r="T19" i="29"/>
  <c r="X19" i="29"/>
  <c r="AB19" i="29"/>
  <c r="AF19" i="29"/>
  <c r="U20" i="29"/>
  <c r="Y20" i="29"/>
  <c r="AC20" i="29"/>
  <c r="AG20" i="29"/>
  <c r="V21" i="29"/>
  <c r="Z21" i="29"/>
  <c r="AD21" i="29"/>
  <c r="S22" i="29"/>
  <c r="W22" i="29"/>
  <c r="AA22" i="29"/>
  <c r="AE22" i="29"/>
  <c r="T23" i="29"/>
  <c r="X23" i="29"/>
  <c r="AB23" i="29"/>
  <c r="AF23" i="29"/>
  <c r="U24" i="29"/>
  <c r="Y24" i="29"/>
  <c r="AC24" i="29"/>
  <c r="AG24" i="29"/>
  <c r="V25" i="29"/>
  <c r="Z25" i="29"/>
  <c r="AD25" i="29"/>
  <c r="S26" i="29"/>
  <c r="W26" i="29"/>
  <c r="AA26" i="29"/>
  <c r="AE26" i="29"/>
  <c r="T27" i="29"/>
  <c r="X27" i="29"/>
  <c r="AB27" i="29"/>
  <c r="AF27" i="29"/>
  <c r="U28" i="29"/>
  <c r="Y28" i="29"/>
  <c r="AC28" i="29"/>
  <c r="AG28" i="29"/>
  <c r="V29" i="29"/>
  <c r="Z29" i="29"/>
  <c r="AD29" i="29"/>
  <c r="S30" i="29"/>
  <c r="W30" i="29"/>
  <c r="AA30" i="29"/>
  <c r="AE30" i="29"/>
  <c r="T31" i="29"/>
  <c r="X31" i="29"/>
  <c r="AB31" i="29"/>
  <c r="AF31" i="29"/>
  <c r="U32" i="29"/>
  <c r="Y32" i="29"/>
  <c r="AC32" i="29"/>
  <c r="AG32" i="29"/>
  <c r="V33" i="29"/>
  <c r="Z33" i="29"/>
  <c r="Y15" i="29"/>
  <c r="AG15" i="29"/>
  <c r="Z16" i="29"/>
  <c r="S17" i="29"/>
  <c r="AA17" i="29"/>
  <c r="T18" i="29"/>
  <c r="AB18" i="29"/>
  <c r="U19" i="29"/>
  <c r="AC19" i="29"/>
  <c r="V20" i="29"/>
  <c r="AD20" i="29"/>
  <c r="W21" i="29"/>
  <c r="AE21" i="29"/>
  <c r="X22" i="29"/>
  <c r="AF22" i="29"/>
  <c r="Y23" i="29"/>
  <c r="AG23" i="29"/>
  <c r="Z24" i="29"/>
  <c r="S25" i="29"/>
  <c r="AA25" i="29"/>
  <c r="T26" i="29"/>
  <c r="AB26" i="29"/>
  <c r="U27" i="29"/>
  <c r="AC27" i="29"/>
  <c r="V28" i="29"/>
  <c r="AD28" i="29"/>
  <c r="W29" i="29"/>
  <c r="AE29" i="29"/>
  <c r="X30" i="29"/>
  <c r="AF30" i="29"/>
  <c r="Y31" i="29"/>
  <c r="AG31" i="29"/>
  <c r="Z32" i="29"/>
  <c r="S33" i="29"/>
  <c r="AA33" i="29"/>
  <c r="AE33" i="29"/>
  <c r="T34" i="29"/>
  <c r="X34" i="29"/>
  <c r="AB34" i="29"/>
  <c r="AF34" i="29"/>
  <c r="U35" i="29"/>
  <c r="Y35" i="29"/>
  <c r="AC35" i="29"/>
  <c r="AG35" i="29"/>
  <c r="V36" i="29"/>
  <c r="Z36" i="29"/>
  <c r="AD36" i="29"/>
  <c r="S37" i="29"/>
  <c r="W37" i="29"/>
  <c r="AA37" i="29"/>
  <c r="AE37" i="29"/>
  <c r="T38" i="29"/>
  <c r="X38" i="29"/>
  <c r="AB38" i="29"/>
  <c r="AF38" i="29"/>
  <c r="U39" i="29"/>
  <c r="Y39" i="29"/>
  <c r="AC39" i="29"/>
  <c r="AG39" i="29"/>
  <c r="V40" i="29"/>
  <c r="Z40" i="29"/>
  <c r="AD40" i="29"/>
  <c r="S41" i="29"/>
  <c r="W41" i="29"/>
  <c r="AA41" i="29"/>
  <c r="AE41" i="29"/>
  <c r="T42" i="29"/>
  <c r="X42" i="29"/>
  <c r="AB42" i="29"/>
  <c r="AF42" i="29"/>
  <c r="U43" i="29"/>
  <c r="Y43" i="29"/>
  <c r="AC43" i="29"/>
  <c r="AG43" i="29"/>
  <c r="V44" i="29"/>
  <c r="Z44" i="29"/>
  <c r="AD44" i="29"/>
  <c r="Z15" i="29"/>
  <c r="S16" i="29"/>
  <c r="AA16" i="29"/>
  <c r="T17" i="29"/>
  <c r="AB17" i="29"/>
  <c r="U18" i="29"/>
  <c r="AC18" i="29"/>
  <c r="V19" i="29"/>
  <c r="AD19" i="29"/>
  <c r="W20" i="29"/>
  <c r="AE20" i="29"/>
  <c r="X21" i="29"/>
  <c r="AF21" i="29"/>
  <c r="Y22" i="29"/>
  <c r="AG22" i="29"/>
  <c r="Z23" i="29"/>
  <c r="S24" i="29"/>
  <c r="AA24" i="29"/>
  <c r="T25" i="29"/>
  <c r="AB25" i="29"/>
  <c r="U26" i="29"/>
  <c r="AC26" i="29"/>
  <c r="V27" i="29"/>
  <c r="AD27" i="29"/>
  <c r="W28" i="29"/>
  <c r="AE28" i="29"/>
  <c r="X29" i="29"/>
  <c r="AF29" i="29"/>
  <c r="Y30" i="29"/>
  <c r="AG30" i="29"/>
  <c r="Z31" i="29"/>
  <c r="S32" i="29"/>
  <c r="AA32" i="29"/>
  <c r="T33" i="29"/>
  <c r="AB33" i="29"/>
  <c r="AF33" i="29"/>
  <c r="U34" i="29"/>
  <c r="Y34" i="29"/>
  <c r="AC34" i="29"/>
  <c r="AG34" i="29"/>
  <c r="V35" i="29"/>
  <c r="Z35" i="29"/>
  <c r="AD35" i="29"/>
  <c r="S36" i="29"/>
  <c r="W36" i="29"/>
  <c r="AA36" i="29"/>
  <c r="AE36" i="29"/>
  <c r="T37" i="29"/>
  <c r="X37" i="29"/>
  <c r="AB37" i="29"/>
  <c r="AF37" i="29"/>
  <c r="U38" i="29"/>
  <c r="Y38" i="29"/>
  <c r="AC38" i="29"/>
  <c r="AG38" i="29"/>
  <c r="V39" i="29"/>
  <c r="Z39" i="29"/>
  <c r="AD39" i="29"/>
  <c r="S40" i="29"/>
  <c r="W40" i="29"/>
  <c r="AA40" i="29"/>
  <c r="AE40" i="29"/>
  <c r="T41" i="29"/>
  <c r="X41" i="29"/>
  <c r="AB41" i="29"/>
  <c r="AF41" i="29"/>
  <c r="U42" i="29"/>
  <c r="Y42" i="29"/>
  <c r="AC42" i="29"/>
  <c r="AG42" i="29"/>
  <c r="V43" i="29"/>
  <c r="Z43" i="29"/>
  <c r="AD43" i="29"/>
  <c r="S44" i="29"/>
  <c r="W44" i="29"/>
  <c r="AA44" i="29"/>
  <c r="AC15" i="29"/>
  <c r="AD16" i="29"/>
  <c r="AE17" i="29"/>
  <c r="AF18" i="29"/>
  <c r="AG19" i="29"/>
  <c r="S21" i="29"/>
  <c r="T22" i="29"/>
  <c r="U23" i="29"/>
  <c r="V24" i="29"/>
  <c r="W25" i="29"/>
  <c r="X26" i="29"/>
  <c r="Y27" i="29"/>
  <c r="Z28" i="29"/>
  <c r="AA29" i="29"/>
  <c r="AB30" i="29"/>
  <c r="AC31" i="29"/>
  <c r="AD32" i="29"/>
  <c r="AC33" i="29"/>
  <c r="V34" i="29"/>
  <c r="AD34" i="29"/>
  <c r="W35" i="29"/>
  <c r="AE35" i="29"/>
  <c r="X36" i="29"/>
  <c r="AF36" i="29"/>
  <c r="Y37" i="29"/>
  <c r="AG37" i="29"/>
  <c r="Z38" i="29"/>
  <c r="S39" i="29"/>
  <c r="AA39" i="29"/>
  <c r="T40" i="29"/>
  <c r="AB40" i="29"/>
  <c r="U41" i="29"/>
  <c r="AC41" i="29"/>
  <c r="V42" i="29"/>
  <c r="AD42" i="29"/>
  <c r="W43" i="29"/>
  <c r="AE43" i="29"/>
  <c r="X44" i="29"/>
  <c r="AE44" i="29"/>
  <c r="V16" i="29"/>
  <c r="X18" i="29"/>
  <c r="Z20" i="29"/>
  <c r="AB22" i="29"/>
  <c r="AD24" i="29"/>
  <c r="AF26" i="29"/>
  <c r="T30" i="29"/>
  <c r="V32" i="29"/>
  <c r="AG33" i="29"/>
  <c r="S35" i="29"/>
  <c r="T36" i="29"/>
  <c r="U37" i="29"/>
  <c r="V38" i="29"/>
  <c r="W39" i="29"/>
  <c r="X40" i="29"/>
  <c r="AG41" i="29"/>
  <c r="S43" i="29"/>
  <c r="T44" i="29"/>
  <c r="AG44" i="29"/>
  <c r="W16" i="29"/>
  <c r="Y18" i="29"/>
  <c r="AA20" i="29"/>
  <c r="AC22" i="29"/>
  <c r="AE24" i="29"/>
  <c r="AG26" i="29"/>
  <c r="T29" i="29"/>
  <c r="V31" i="29"/>
  <c r="X33" i="29"/>
  <c r="AA34" i="29"/>
  <c r="AB35" i="29"/>
  <c r="AC36" i="29"/>
  <c r="AD37" i="29"/>
  <c r="AE38" i="29"/>
  <c r="AF39" i="29"/>
  <c r="Y40" i="29"/>
  <c r="Z41" i="29"/>
  <c r="AA42" i="29"/>
  <c r="AB43" i="29"/>
  <c r="AC44" i="29"/>
  <c r="AD15" i="29"/>
  <c r="AE16" i="29"/>
  <c r="AF17" i="29"/>
  <c r="AG18" i="29"/>
  <c r="S20" i="29"/>
  <c r="T21" i="29"/>
  <c r="U22" i="29"/>
  <c r="V23" i="29"/>
  <c r="W24" i="29"/>
  <c r="X25" i="29"/>
  <c r="Y26" i="29"/>
  <c r="Z27" i="29"/>
  <c r="AA28" i="29"/>
  <c r="AB29" i="29"/>
  <c r="AC30" i="29"/>
  <c r="AD31" i="29"/>
  <c r="AE32" i="29"/>
  <c r="AD33" i="29"/>
  <c r="W34" i="29"/>
  <c r="AE34" i="29"/>
  <c r="X35" i="29"/>
  <c r="AF35" i="29"/>
  <c r="Y36" i="29"/>
  <c r="AG36" i="29"/>
  <c r="Z37" i="29"/>
  <c r="S38" i="29"/>
  <c r="AA38" i="29"/>
  <c r="T39" i="29"/>
  <c r="AB39" i="29"/>
  <c r="U40" i="29"/>
  <c r="AC40" i="29"/>
  <c r="V41" i="29"/>
  <c r="AD41" i="29"/>
  <c r="W42" i="29"/>
  <c r="AE42" i="29"/>
  <c r="X43" i="29"/>
  <c r="AF43" i="29"/>
  <c r="Y44" i="29"/>
  <c r="AF44" i="29"/>
  <c r="U15" i="29"/>
  <c r="W17" i="29"/>
  <c r="Y19" i="29"/>
  <c r="AA21" i="29"/>
  <c r="AC23" i="29"/>
  <c r="AE25" i="29"/>
  <c r="AG27" i="29"/>
  <c r="S29" i="29"/>
  <c r="U31" i="29"/>
  <c r="W33" i="29"/>
  <c r="Z34" i="29"/>
  <c r="AA35" i="29"/>
  <c r="AB36" i="29"/>
  <c r="AC37" i="29"/>
  <c r="AD38" i="29"/>
  <c r="AE39" i="29"/>
  <c r="AF40" i="29"/>
  <c r="Y41" i="29"/>
  <c r="Z42" i="29"/>
  <c r="AA43" i="29"/>
  <c r="AB44" i="29"/>
  <c r="V15" i="29"/>
  <c r="X17" i="29"/>
  <c r="Z19" i="29"/>
  <c r="AB21" i="29"/>
  <c r="AD23" i="29"/>
  <c r="AF25" i="29"/>
  <c r="S28" i="29"/>
  <c r="U30" i="29"/>
  <c r="W32" i="29"/>
  <c r="S34" i="29"/>
  <c r="T35" i="29"/>
  <c r="U36" i="29"/>
  <c r="V37" i="29"/>
  <c r="W38" i="29"/>
  <c r="X39" i="29"/>
  <c r="AG40" i="29"/>
  <c r="S42" i="29"/>
  <c r="T43" i="29"/>
  <c r="U44" i="29"/>
  <c r="B44" i="37"/>
  <c r="E20" i="36"/>
  <c r="B63" i="36" s="1"/>
  <c r="D20" i="36"/>
  <c r="F12" i="36"/>
  <c r="F13" i="36"/>
  <c r="F14" i="36"/>
  <c r="F15" i="36"/>
  <c r="V12" i="27" s="1"/>
  <c r="F16" i="36"/>
  <c r="F17" i="36"/>
  <c r="F18" i="36"/>
  <c r="F19" i="36"/>
  <c r="V16" i="27" s="1"/>
  <c r="B66" i="37"/>
  <c r="B58" i="37"/>
  <c r="B57" i="37"/>
  <c r="B56" i="37"/>
  <c r="B55" i="37"/>
  <c r="B54" i="37"/>
  <c r="B53" i="37"/>
  <c r="B52" i="37"/>
  <c r="B51" i="37"/>
  <c r="B50" i="37"/>
  <c r="B49" i="37"/>
  <c r="E39" i="37"/>
  <c r="B39" i="37"/>
  <c r="E38" i="37"/>
  <c r="B38" i="37"/>
  <c r="E37" i="37"/>
  <c r="B37" i="37"/>
  <c r="E36" i="37"/>
  <c r="B36" i="37"/>
  <c r="E35" i="37"/>
  <c r="B35" i="37"/>
  <c r="E34" i="37"/>
  <c r="B34" i="37"/>
  <c r="E33" i="37"/>
  <c r="B33" i="37"/>
  <c r="E32" i="37"/>
  <c r="B32" i="37"/>
  <c r="E31" i="37"/>
  <c r="B31" i="37"/>
  <c r="E30" i="37"/>
  <c r="B30" i="37"/>
  <c r="B20" i="37"/>
  <c r="B19" i="37"/>
  <c r="B18" i="37"/>
  <c r="B17" i="37"/>
  <c r="B16" i="37"/>
  <c r="B15" i="37"/>
  <c r="B14" i="37"/>
  <c r="B13" i="37"/>
  <c r="B12" i="37"/>
  <c r="B11" i="37"/>
  <c r="L80" i="36"/>
  <c r="K80" i="36"/>
  <c r="J80" i="36"/>
  <c r="I80" i="36"/>
  <c r="H80" i="36"/>
  <c r="G80" i="36"/>
  <c r="F80" i="36"/>
  <c r="E80" i="36"/>
  <c r="D80" i="36"/>
  <c r="B79" i="36"/>
  <c r="B78" i="36"/>
  <c r="B77" i="36"/>
  <c r="B76" i="36"/>
  <c r="B75" i="36"/>
  <c r="B74" i="36"/>
  <c r="B73" i="36"/>
  <c r="B72" i="36"/>
  <c r="B71" i="36"/>
  <c r="B70" i="36"/>
  <c r="L61" i="36"/>
  <c r="K61" i="36"/>
  <c r="J61" i="36"/>
  <c r="I61" i="36"/>
  <c r="H61" i="36"/>
  <c r="G61" i="36"/>
  <c r="F61" i="36"/>
  <c r="E61" i="36"/>
  <c r="B60" i="36"/>
  <c r="B59" i="36"/>
  <c r="B58" i="36"/>
  <c r="B57" i="36"/>
  <c r="B56" i="36"/>
  <c r="B55" i="36"/>
  <c r="B54" i="36"/>
  <c r="B53" i="36"/>
  <c r="B52" i="36"/>
  <c r="B51" i="36"/>
  <c r="B43" i="36" l="1"/>
  <c r="G18" i="36"/>
  <c r="V15" i="27"/>
  <c r="G14" i="36"/>
  <c r="V11" i="27"/>
  <c r="G17" i="36"/>
  <c r="V14" i="27"/>
  <c r="G13" i="36"/>
  <c r="V10" i="27"/>
  <c r="G19" i="36"/>
  <c r="G16" i="36"/>
  <c r="V13" i="27"/>
  <c r="G12" i="36"/>
  <c r="V9" i="27"/>
  <c r="G15" i="36"/>
  <c r="AI42" i="29"/>
  <c r="AN40" i="29" s="1"/>
  <c r="AI20" i="29"/>
  <c r="AN20" i="29" s="1"/>
  <c r="G20" i="36"/>
  <c r="AI17" i="29"/>
  <c r="AN17" i="29" s="1"/>
  <c r="AI21" i="29"/>
  <c r="AN21" i="29" s="1"/>
  <c r="AI16" i="29"/>
  <c r="AN16" i="29" s="1"/>
  <c r="AI41" i="29"/>
  <c r="AN39" i="29" s="1"/>
  <c r="AI30" i="29"/>
  <c r="AN28" i="29" s="1"/>
  <c r="AI28" i="29"/>
  <c r="AN26" i="29" s="1"/>
  <c r="AI29" i="29"/>
  <c r="AN27" i="29" s="1"/>
  <c r="AI35" i="29"/>
  <c r="AN33" i="29" s="1"/>
  <c r="AI24" i="29"/>
  <c r="AI33" i="29"/>
  <c r="AN31" i="29" s="1"/>
  <c r="AI18" i="29"/>
  <c r="AN18" i="29" s="1"/>
  <c r="AI27" i="29"/>
  <c r="AN25" i="29" s="1"/>
  <c r="AI40" i="29"/>
  <c r="AN38" i="29" s="1"/>
  <c r="AI37" i="29"/>
  <c r="AN35" i="29" s="1"/>
  <c r="AI26" i="29"/>
  <c r="AN24" i="29" s="1"/>
  <c r="AI19" i="29"/>
  <c r="AN19" i="29" s="1"/>
  <c r="AI44" i="29"/>
  <c r="AI25" i="29"/>
  <c r="AI23" i="29"/>
  <c r="AN23" i="29" s="1"/>
  <c r="AI34" i="29"/>
  <c r="AN32" i="29" s="1"/>
  <c r="AI38" i="29"/>
  <c r="AN36" i="29" s="1"/>
  <c r="AI43" i="29"/>
  <c r="AN41" i="29" s="1"/>
  <c r="AI39" i="29"/>
  <c r="AN37" i="29" s="1"/>
  <c r="AI36" i="29"/>
  <c r="AN34" i="29" s="1"/>
  <c r="AI32" i="29"/>
  <c r="AN30" i="29" s="1"/>
  <c r="AI22" i="29"/>
  <c r="AN22" i="29" s="1"/>
  <c r="AI31" i="29"/>
  <c r="AN29" i="29" s="1"/>
  <c r="AI15" i="29"/>
  <c r="AN15" i="29" s="1"/>
  <c r="DJ8" i="27" l="1"/>
  <c r="DI8" i="27"/>
  <c r="DH8" i="27"/>
  <c r="DG8" i="27"/>
  <c r="DE8" i="27"/>
  <c r="DF8" i="27"/>
  <c r="DD8" i="27"/>
  <c r="CU8" i="27"/>
  <c r="CV8" i="27"/>
  <c r="CW8" i="27"/>
  <c r="CX8" i="27"/>
  <c r="CY8" i="27"/>
  <c r="CZ8" i="27"/>
  <c r="DA8" i="27"/>
  <c r="DB8" i="27"/>
  <c r="CT8" i="27"/>
  <c r="CI8" i="27"/>
  <c r="CJ8" i="27"/>
  <c r="CK8" i="27"/>
  <c r="CH8" i="27"/>
  <c r="CG8" i="27"/>
  <c r="CD8" i="27"/>
  <c r="CE8" i="27"/>
  <c r="CF8" i="27"/>
  <c r="CC8" i="27"/>
  <c r="CB8" i="27"/>
  <c r="BZ8" i="27"/>
  <c r="CA8" i="27"/>
  <c r="BY8" i="27"/>
  <c r="BX8" i="27"/>
  <c r="BX9" i="27"/>
  <c r="BX10" i="27"/>
  <c r="BX11" i="27"/>
  <c r="BX12" i="27"/>
  <c r="BX13" i="27"/>
  <c r="BX14" i="27"/>
  <c r="BX15" i="27"/>
  <c r="BX16" i="27"/>
  <c r="BX17" i="27"/>
  <c r="BX18" i="27"/>
  <c r="BX19" i="27"/>
  <c r="BX20" i="27"/>
  <c r="BX21" i="27"/>
  <c r="BX22" i="27"/>
  <c r="BX23" i="27"/>
  <c r="BX24" i="27"/>
  <c r="BX25" i="27"/>
  <c r="BX26" i="27"/>
  <c r="BX27" i="27"/>
  <c r="BW9" i="27"/>
  <c r="BW10" i="27"/>
  <c r="BW11" i="27"/>
  <c r="BW12" i="27"/>
  <c r="BW13" i="27"/>
  <c r="BW14" i="27"/>
  <c r="BW15" i="27"/>
  <c r="BW16" i="27"/>
  <c r="BW17" i="27"/>
  <c r="BW18" i="27"/>
  <c r="BW19" i="27"/>
  <c r="BW20" i="27"/>
  <c r="BW21" i="27"/>
  <c r="BW22" i="27"/>
  <c r="BW23" i="27"/>
  <c r="BW24" i="27"/>
  <c r="BW25" i="27"/>
  <c r="BW26" i="27"/>
  <c r="BW27" i="27"/>
  <c r="BW8" i="27"/>
  <c r="BV8" i="27"/>
  <c r="BM8" i="27" l="1"/>
  <c r="BN8" i="27"/>
  <c r="BO8" i="27"/>
  <c r="BP8" i="27"/>
  <c r="BQ8" i="27"/>
  <c r="BM9" i="27"/>
  <c r="BN9" i="27"/>
  <c r="BO9" i="27"/>
  <c r="BP9" i="27"/>
  <c r="BQ9" i="27"/>
  <c r="BM10" i="27"/>
  <c r="BN10" i="27"/>
  <c r="BO10" i="27"/>
  <c r="BP10" i="27"/>
  <c r="BQ10" i="27"/>
  <c r="BM11" i="27"/>
  <c r="BN11" i="27"/>
  <c r="BO11" i="27"/>
  <c r="BP11" i="27"/>
  <c r="BQ11" i="27"/>
  <c r="BM12" i="27"/>
  <c r="BN12" i="27"/>
  <c r="BO12" i="27"/>
  <c r="BP12" i="27"/>
  <c r="BQ12" i="27"/>
  <c r="BM13" i="27"/>
  <c r="BN13" i="27"/>
  <c r="BO13" i="27"/>
  <c r="BP13" i="27"/>
  <c r="BQ13" i="27"/>
  <c r="BM14" i="27"/>
  <c r="BN14" i="27"/>
  <c r="BO14" i="27"/>
  <c r="BP14" i="27"/>
  <c r="BQ14" i="27"/>
  <c r="BM15" i="27"/>
  <c r="BN15" i="27"/>
  <c r="BO15" i="27"/>
  <c r="BP15" i="27"/>
  <c r="BQ15" i="27"/>
  <c r="BM16" i="27"/>
  <c r="BN16" i="27"/>
  <c r="BO16" i="27"/>
  <c r="BP16" i="27"/>
  <c r="BQ16" i="27"/>
  <c r="BL9" i="27"/>
  <c r="BL10" i="27"/>
  <c r="BL11" i="27"/>
  <c r="BL12" i="27"/>
  <c r="BL13" i="27"/>
  <c r="BL14" i="27"/>
  <c r="BL15" i="27"/>
  <c r="BL16" i="27"/>
  <c r="BL8" i="27"/>
  <c r="S14" i="29" l="1"/>
  <c r="AG14" i="29"/>
  <c r="AF14" i="29"/>
  <c r="AC14" i="29"/>
  <c r="Z14" i="29"/>
  <c r="AD14" i="29"/>
  <c r="AA14" i="29"/>
  <c r="AE14" i="29"/>
  <c r="U14" i="29"/>
  <c r="X14" i="29"/>
  <c r="V14" i="29"/>
  <c r="Y14" i="29"/>
  <c r="AB14" i="29"/>
  <c r="W14" i="29"/>
  <c r="T14" i="29"/>
  <c r="AI14" i="29" l="1"/>
  <c r="AN14" i="29" s="1"/>
  <c r="B246" i="34" l="1"/>
  <c r="C246" i="34" s="1"/>
  <c r="B250" i="34"/>
  <c r="C250" i="34" s="1"/>
  <c r="B254" i="34"/>
  <c r="C254" i="34" s="1"/>
  <c r="B258" i="34"/>
  <c r="C258" i="34" s="1"/>
  <c r="B262" i="34"/>
  <c r="C262" i="34" s="1"/>
  <c r="B266" i="34"/>
  <c r="C266" i="34" s="1"/>
  <c r="B270" i="34"/>
  <c r="C270" i="34" s="1"/>
  <c r="B195" i="34"/>
  <c r="C195" i="34" s="1"/>
  <c r="B199" i="34"/>
  <c r="C199" i="34" s="1"/>
  <c r="B203" i="34"/>
  <c r="C203" i="34" s="1"/>
  <c r="B207" i="34"/>
  <c r="C207" i="34" s="1"/>
  <c r="B211" i="34"/>
  <c r="C211" i="34" s="1"/>
  <c r="B215" i="34"/>
  <c r="C215" i="34" s="1"/>
  <c r="B219" i="34"/>
  <c r="C219" i="34" s="1"/>
  <c r="B142" i="34"/>
  <c r="C142" i="34" s="1"/>
  <c r="B146" i="34"/>
  <c r="C146" i="34" s="1"/>
  <c r="B150" i="34"/>
  <c r="C150" i="34" s="1"/>
  <c r="B154" i="34"/>
  <c r="C154" i="34" s="1"/>
  <c r="B158" i="34"/>
  <c r="C158" i="34" s="1"/>
  <c r="B162" i="34"/>
  <c r="C162" i="34" s="1"/>
  <c r="B166" i="34"/>
  <c r="C166" i="34" s="1"/>
  <c r="B170" i="34"/>
  <c r="C170" i="34" s="1"/>
  <c r="B103" i="34"/>
  <c r="C103" i="34" s="1"/>
  <c r="B107" i="34"/>
  <c r="C107" i="34" s="1"/>
  <c r="B111" i="34"/>
  <c r="C111" i="34" s="1"/>
  <c r="B115" i="34"/>
  <c r="C115" i="34" s="1"/>
  <c r="B119" i="34"/>
  <c r="C119" i="34" s="1"/>
  <c r="B123" i="34"/>
  <c r="C123" i="34" s="1"/>
  <c r="B127" i="34"/>
  <c r="C127" i="34" s="1"/>
  <c r="B59" i="34"/>
  <c r="C59" i="34" s="1"/>
  <c r="B63" i="34"/>
  <c r="C63" i="34" s="1"/>
  <c r="B67" i="34"/>
  <c r="C67" i="34" s="1"/>
  <c r="B71" i="34"/>
  <c r="C71" i="34" s="1"/>
  <c r="B75" i="34"/>
  <c r="C75" i="34" s="1"/>
  <c r="B79" i="34"/>
  <c r="C79" i="34" s="1"/>
  <c r="B83" i="34"/>
  <c r="C83" i="34" s="1"/>
  <c r="B14" i="34"/>
  <c r="B18" i="34"/>
  <c r="B22" i="34"/>
  <c r="B26" i="34"/>
  <c r="B30" i="34"/>
  <c r="B34" i="34"/>
  <c r="B38" i="34"/>
  <c r="B247" i="34"/>
  <c r="C247" i="34" s="1"/>
  <c r="B251" i="34"/>
  <c r="C251" i="34" s="1"/>
  <c r="B255" i="34"/>
  <c r="C255" i="34" s="1"/>
  <c r="B259" i="34"/>
  <c r="C259" i="34" s="1"/>
  <c r="B263" i="34"/>
  <c r="C263" i="34" s="1"/>
  <c r="B267" i="34"/>
  <c r="C267" i="34" s="1"/>
  <c r="B271" i="34"/>
  <c r="C271" i="34" s="1"/>
  <c r="B196" i="34"/>
  <c r="C196" i="34" s="1"/>
  <c r="B200" i="34"/>
  <c r="C200" i="34" s="1"/>
  <c r="B204" i="34"/>
  <c r="C204" i="34" s="1"/>
  <c r="B208" i="34"/>
  <c r="C208" i="34" s="1"/>
  <c r="B212" i="34"/>
  <c r="C212" i="34" s="1"/>
  <c r="B216" i="34"/>
  <c r="C216" i="34" s="1"/>
  <c r="B220" i="34"/>
  <c r="C220" i="34" s="1"/>
  <c r="B143" i="34"/>
  <c r="C143" i="34" s="1"/>
  <c r="B147" i="34"/>
  <c r="C147" i="34" s="1"/>
  <c r="B151" i="34"/>
  <c r="C151" i="34" s="1"/>
  <c r="B155" i="34"/>
  <c r="C155" i="34" s="1"/>
  <c r="B159" i="34"/>
  <c r="C159" i="34" s="1"/>
  <c r="B163" i="34"/>
  <c r="C163" i="34" s="1"/>
  <c r="B167" i="34"/>
  <c r="C167" i="34" s="1"/>
  <c r="B100" i="34"/>
  <c r="C100" i="34" s="1"/>
  <c r="B104" i="34"/>
  <c r="C104" i="34" s="1"/>
  <c r="B108" i="34"/>
  <c r="C108" i="34" s="1"/>
  <c r="B112" i="34"/>
  <c r="C112" i="34" s="1"/>
  <c r="B116" i="34"/>
  <c r="C116" i="34" s="1"/>
  <c r="B120" i="34"/>
  <c r="C120" i="34" s="1"/>
  <c r="B124" i="34"/>
  <c r="C124" i="34" s="1"/>
  <c r="B128" i="34"/>
  <c r="C128" i="34" s="1"/>
  <c r="B60" i="34"/>
  <c r="C60" i="34" s="1"/>
  <c r="B64" i="34"/>
  <c r="C64" i="34" s="1"/>
  <c r="B68" i="34"/>
  <c r="C68" i="34" s="1"/>
  <c r="B72" i="34"/>
  <c r="C72" i="34" s="1"/>
  <c r="B76" i="34"/>
  <c r="C76" i="34" s="1"/>
  <c r="B80" i="34"/>
  <c r="C80" i="34" s="1"/>
  <c r="B84" i="34"/>
  <c r="C84" i="34" s="1"/>
  <c r="B15" i="34"/>
  <c r="B19" i="34"/>
  <c r="B23" i="34"/>
  <c r="B27" i="34"/>
  <c r="B248" i="34"/>
  <c r="C248" i="34" s="1"/>
  <c r="B256" i="34"/>
  <c r="C256" i="34" s="1"/>
  <c r="B264" i="34"/>
  <c r="C264" i="34" s="1"/>
  <c r="B243" i="34"/>
  <c r="C243" i="34" s="1"/>
  <c r="B197" i="34"/>
  <c r="C197" i="34" s="1"/>
  <c r="B205" i="34"/>
  <c r="C205" i="34" s="1"/>
  <c r="B213" i="34"/>
  <c r="C213" i="34" s="1"/>
  <c r="B221" i="34"/>
  <c r="C221" i="34" s="1"/>
  <c r="B144" i="34"/>
  <c r="C144" i="34" s="1"/>
  <c r="B152" i="34"/>
  <c r="C152" i="34" s="1"/>
  <c r="B160" i="34"/>
  <c r="C160" i="34" s="1"/>
  <c r="B168" i="34"/>
  <c r="C168" i="34" s="1"/>
  <c r="B101" i="34"/>
  <c r="C101" i="34" s="1"/>
  <c r="B109" i="34"/>
  <c r="C109" i="34" s="1"/>
  <c r="B117" i="34"/>
  <c r="C117" i="34" s="1"/>
  <c r="B125" i="34"/>
  <c r="C125" i="34" s="1"/>
  <c r="B65" i="34"/>
  <c r="C65" i="34" s="1"/>
  <c r="B73" i="34"/>
  <c r="C73" i="34" s="1"/>
  <c r="B81" i="34"/>
  <c r="C81" i="34" s="1"/>
  <c r="B16" i="34"/>
  <c r="B24" i="34"/>
  <c r="B31" i="34"/>
  <c r="B36" i="34"/>
  <c r="B41" i="34"/>
  <c r="B156" i="34"/>
  <c r="C156" i="34" s="1"/>
  <c r="B164" i="34"/>
  <c r="C164" i="34" s="1"/>
  <c r="B105" i="34"/>
  <c r="C105" i="34" s="1"/>
  <c r="B121" i="34"/>
  <c r="C121" i="34" s="1"/>
  <c r="B69" i="34"/>
  <c r="C69" i="34" s="1"/>
  <c r="B77" i="34"/>
  <c r="C77" i="34" s="1"/>
  <c r="B20" i="34"/>
  <c r="B33" i="34"/>
  <c r="B39" i="34"/>
  <c r="B253" i="34"/>
  <c r="C253" i="34" s="1"/>
  <c r="B269" i="34"/>
  <c r="C269" i="34" s="1"/>
  <c r="B202" i="34"/>
  <c r="C202" i="34" s="1"/>
  <c r="B218" i="34"/>
  <c r="C218" i="34" s="1"/>
  <c r="B249" i="34"/>
  <c r="C249" i="34" s="1"/>
  <c r="B257" i="34"/>
  <c r="C257" i="34" s="1"/>
  <c r="B265" i="34"/>
  <c r="C265" i="34" s="1"/>
  <c r="B194" i="34"/>
  <c r="C194" i="34" s="1"/>
  <c r="B198" i="34"/>
  <c r="C198" i="34" s="1"/>
  <c r="B206" i="34"/>
  <c r="C206" i="34" s="1"/>
  <c r="B214" i="34"/>
  <c r="C214" i="34" s="1"/>
  <c r="B222" i="34"/>
  <c r="C222" i="34" s="1"/>
  <c r="B145" i="34"/>
  <c r="C145" i="34" s="1"/>
  <c r="B153" i="34"/>
  <c r="C153" i="34" s="1"/>
  <c r="B161" i="34"/>
  <c r="C161" i="34" s="1"/>
  <c r="B169" i="34"/>
  <c r="C169" i="34" s="1"/>
  <c r="B102" i="34"/>
  <c r="C102" i="34" s="1"/>
  <c r="B110" i="34"/>
  <c r="C110" i="34" s="1"/>
  <c r="B118" i="34"/>
  <c r="C118" i="34" s="1"/>
  <c r="B126" i="34"/>
  <c r="C126" i="34" s="1"/>
  <c r="B58" i="34"/>
  <c r="C58" i="34" s="1"/>
  <c r="B66" i="34"/>
  <c r="C66" i="34" s="1"/>
  <c r="B74" i="34"/>
  <c r="C74" i="34" s="1"/>
  <c r="B82" i="34"/>
  <c r="C82" i="34" s="1"/>
  <c r="B17" i="34"/>
  <c r="B25" i="34"/>
  <c r="B32" i="34"/>
  <c r="B37" i="34"/>
  <c r="B244" i="34"/>
  <c r="C244" i="34" s="1"/>
  <c r="B252" i="34"/>
  <c r="C252" i="34" s="1"/>
  <c r="B260" i="34"/>
  <c r="C260" i="34" s="1"/>
  <c r="B268" i="34"/>
  <c r="C268" i="34" s="1"/>
  <c r="B201" i="34"/>
  <c r="C201" i="34" s="1"/>
  <c r="B209" i="34"/>
  <c r="C209" i="34" s="1"/>
  <c r="B217" i="34"/>
  <c r="C217" i="34" s="1"/>
  <c r="B148" i="34"/>
  <c r="C148" i="34" s="1"/>
  <c r="B113" i="34"/>
  <c r="C113" i="34" s="1"/>
  <c r="B57" i="34"/>
  <c r="C57" i="34" s="1"/>
  <c r="B61" i="34"/>
  <c r="C61" i="34" s="1"/>
  <c r="B85" i="34"/>
  <c r="C85" i="34" s="1"/>
  <c r="B28" i="34"/>
  <c r="B245" i="34"/>
  <c r="C245" i="34" s="1"/>
  <c r="B261" i="34"/>
  <c r="C261" i="34" s="1"/>
  <c r="B210" i="34"/>
  <c r="C210" i="34" s="1"/>
  <c r="B106" i="34"/>
  <c r="C106" i="34" s="1"/>
  <c r="B70" i="34"/>
  <c r="C70" i="34" s="1"/>
  <c r="B29" i="34"/>
  <c r="B157" i="34"/>
  <c r="C157" i="34" s="1"/>
  <c r="B40" i="34"/>
  <c r="B165" i="34"/>
  <c r="C165" i="34" s="1"/>
  <c r="B21" i="34"/>
  <c r="B149" i="34"/>
  <c r="C149" i="34" s="1"/>
  <c r="B114" i="34"/>
  <c r="C114" i="34" s="1"/>
  <c r="B78" i="34"/>
  <c r="C78" i="34" s="1"/>
  <c r="B35" i="34"/>
  <c r="B122" i="34"/>
  <c r="C122" i="34" s="1"/>
  <c r="B13" i="34"/>
  <c r="D13" i="34" s="1"/>
  <c r="B62" i="34"/>
  <c r="C62" i="34" s="1"/>
  <c r="AK15" i="29"/>
  <c r="AK19" i="29"/>
  <c r="AK23" i="29"/>
  <c r="AK27" i="29"/>
  <c r="AK31" i="29"/>
  <c r="AK35" i="29"/>
  <c r="AK39" i="29"/>
  <c r="AK43" i="29"/>
  <c r="AK16" i="29"/>
  <c r="AK20" i="29"/>
  <c r="AK24" i="29"/>
  <c r="AK28" i="29"/>
  <c r="AK32" i="29"/>
  <c r="AK36" i="29"/>
  <c r="AK40" i="29"/>
  <c r="AK44" i="29"/>
  <c r="AK17" i="29"/>
  <c r="AK25" i="29"/>
  <c r="AK33" i="29"/>
  <c r="AK41" i="29"/>
  <c r="AK18" i="29"/>
  <c r="AK26" i="29"/>
  <c r="AK34" i="29"/>
  <c r="AK42" i="29"/>
  <c r="AK21" i="29"/>
  <c r="AK37" i="29"/>
  <c r="AK22" i="29"/>
  <c r="AK38" i="29"/>
  <c r="AK29" i="29"/>
  <c r="AK30" i="29"/>
  <c r="AK14" i="29"/>
  <c r="K8" i="27"/>
  <c r="J8" i="27"/>
  <c r="I8" i="27"/>
  <c r="B4" i="32" l="1"/>
  <c r="C13" i="34"/>
  <c r="C21" i="34"/>
  <c r="D21" i="34"/>
  <c r="D22" i="34"/>
  <c r="C22" i="34"/>
  <c r="C37" i="34"/>
  <c r="D37" i="34"/>
  <c r="C35" i="34"/>
  <c r="D35" i="34"/>
  <c r="C34" i="34"/>
  <c r="D34" i="34"/>
  <c r="C26" i="34"/>
  <c r="D26" i="34"/>
  <c r="D33" i="34"/>
  <c r="C33" i="34"/>
  <c r="D24" i="34"/>
  <c r="C24" i="34"/>
  <c r="C31" i="34"/>
  <c r="D31" i="34"/>
  <c r="D15" i="34"/>
  <c r="C15" i="34"/>
  <c r="C30" i="34"/>
  <c r="D30" i="34"/>
  <c r="D28" i="34"/>
  <c r="C28" i="34"/>
  <c r="D14" i="34"/>
  <c r="C14" i="34"/>
  <c r="D18" i="34"/>
  <c r="C18" i="34"/>
  <c r="D29" i="34"/>
  <c r="C29" i="34"/>
  <c r="C16" i="34"/>
  <c r="D16" i="34"/>
  <c r="C20" i="34"/>
  <c r="D20" i="34"/>
  <c r="D27" i="34"/>
  <c r="C27" i="34"/>
  <c r="D32" i="34"/>
  <c r="C32" i="34"/>
  <c r="C17" i="34"/>
  <c r="D17" i="34"/>
  <c r="D19" i="34"/>
  <c r="C19" i="34"/>
  <c r="D36" i="34"/>
  <c r="C36" i="34"/>
  <c r="C38" i="34"/>
  <c r="D38" i="34"/>
  <c r="D41" i="34"/>
  <c r="C41" i="34"/>
  <c r="C25" i="34"/>
  <c r="D25" i="34"/>
  <c r="D40" i="34"/>
  <c r="C40" i="34"/>
  <c r="C39" i="34"/>
  <c r="D39" i="34"/>
  <c r="C23" i="34"/>
  <c r="D23" i="34"/>
  <c r="D150" i="34"/>
  <c r="D77" i="34"/>
  <c r="D103" i="34"/>
  <c r="D207" i="34"/>
  <c r="D72" i="34"/>
  <c r="D102" i="34"/>
  <c r="D156" i="34"/>
  <c r="D216" i="34"/>
  <c r="D200" i="34"/>
  <c r="D73" i="34"/>
  <c r="D159" i="34"/>
  <c r="D82" i="34"/>
  <c r="D66" i="34"/>
  <c r="D115" i="34"/>
  <c r="D101" i="34"/>
  <c r="D155" i="34"/>
  <c r="D222" i="34"/>
  <c r="D204" i="34"/>
  <c r="D119" i="34"/>
  <c r="D219" i="34"/>
  <c r="D74" i="34"/>
  <c r="D59" i="34"/>
  <c r="D116" i="34"/>
  <c r="D170" i="34"/>
  <c r="D154" i="34"/>
  <c r="D217" i="34"/>
  <c r="D201" i="34"/>
  <c r="D60" i="34"/>
  <c r="D143" i="34"/>
  <c r="D83" i="34"/>
  <c r="D67" i="34"/>
  <c r="D127" i="34"/>
  <c r="D111" i="34"/>
  <c r="D167" i="34"/>
  <c r="D151" i="34"/>
  <c r="D214" i="34"/>
  <c r="D198" i="34"/>
  <c r="D125" i="34"/>
  <c r="D148" i="34"/>
  <c r="D76" i="34"/>
  <c r="D126" i="34"/>
  <c r="D110" i="34"/>
  <c r="D165" i="34"/>
  <c r="D149" i="34"/>
  <c r="D218" i="34"/>
  <c r="D202" i="34"/>
  <c r="D64" i="34"/>
  <c r="D118" i="34"/>
  <c r="D221" i="34"/>
  <c r="D153" i="34"/>
  <c r="D117" i="34"/>
  <c r="D109" i="34"/>
  <c r="D113" i="34"/>
  <c r="D168" i="34"/>
  <c r="D152" i="34"/>
  <c r="D212" i="34"/>
  <c r="D197" i="34"/>
  <c r="D112" i="34"/>
  <c r="D208" i="34"/>
  <c r="D81" i="34"/>
  <c r="D65" i="34"/>
  <c r="D122" i="34"/>
  <c r="D106" i="34"/>
  <c r="D161" i="34"/>
  <c r="D145" i="34"/>
  <c r="D211" i="34"/>
  <c r="D196" i="34"/>
  <c r="D114" i="34"/>
  <c r="D213" i="34"/>
  <c r="D71" i="34"/>
  <c r="D124" i="34"/>
  <c r="D108" i="34"/>
  <c r="D162" i="34"/>
  <c r="D146" i="34"/>
  <c r="D215" i="34"/>
  <c r="D199" i="34"/>
  <c r="D61" i="34"/>
  <c r="D157" i="34"/>
  <c r="D70" i="34"/>
  <c r="D58" i="34"/>
  <c r="D206" i="34"/>
  <c r="D84" i="34"/>
  <c r="D68" i="34"/>
  <c r="D128" i="34"/>
  <c r="D75" i="34"/>
  <c r="D164" i="34"/>
  <c r="D79" i="34"/>
  <c r="D63" i="34"/>
  <c r="D123" i="34"/>
  <c r="D107" i="34"/>
  <c r="D163" i="34"/>
  <c r="D147" i="34"/>
  <c r="D210" i="34"/>
  <c r="D166" i="34"/>
  <c r="D78" i="34"/>
  <c r="D62" i="34"/>
  <c r="D120" i="34"/>
  <c r="D104" i="34"/>
  <c r="D158" i="34"/>
  <c r="D220" i="34"/>
  <c r="D205" i="34"/>
  <c r="D80" i="34"/>
  <c r="D169" i="34"/>
  <c r="D203" i="34"/>
  <c r="D85" i="34"/>
  <c r="D69" i="34"/>
  <c r="D121" i="34"/>
  <c r="D105" i="34"/>
  <c r="D160" i="34"/>
  <c r="D144" i="34"/>
  <c r="D209" i="34"/>
  <c r="D195" i="34"/>
  <c r="D243" i="34"/>
  <c r="D260" i="34"/>
  <c r="D259" i="34"/>
  <c r="D270" i="34"/>
  <c r="D269" i="34"/>
  <c r="D253" i="34"/>
  <c r="D256" i="34"/>
  <c r="D271" i="34"/>
  <c r="D255" i="34"/>
  <c r="D250" i="34"/>
  <c r="D244" i="34"/>
  <c r="D142" i="34"/>
  <c r="D258" i="34"/>
  <c r="D265" i="34"/>
  <c r="D249" i="34"/>
  <c r="D194" i="34"/>
  <c r="D268" i="34"/>
  <c r="D252" i="34"/>
  <c r="D266" i="34"/>
  <c r="D267" i="34"/>
  <c r="D251" i="34"/>
  <c r="D257" i="34"/>
  <c r="D246" i="34"/>
  <c r="D261" i="34"/>
  <c r="D245" i="34"/>
  <c r="D262" i="34"/>
  <c r="D100" i="34"/>
  <c r="D264" i="34"/>
  <c r="D248" i="34"/>
  <c r="D254" i="34"/>
  <c r="D57" i="34"/>
  <c r="D263" i="34"/>
  <c r="D247" i="34"/>
  <c r="G8" i="27"/>
  <c r="F8" i="27"/>
  <c r="E8" i="27"/>
  <c r="D8" i="27"/>
  <c r="C8" i="27"/>
  <c r="B17" i="1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Adams Koshy</author>
  </authors>
  <commentList>
    <comment ref="B23" authorId="0" shapeId="0" xr:uid="{9E188832-92D3-443B-9C3A-EC9D2355AB39}">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tc={0EC5F2BC-9CD1-482C-951D-37687D23206B}</author>
    <author>tc={AED13C0E-DC8E-4F24-B152-152CB68BDB7E}</author>
  </authors>
  <commentList>
    <comment ref="F64" authorId="0" shapeId="0" xr:uid="{0EC5F2BC-9CD1-482C-951D-37687D23206B}">
      <text>
        <t>[Threaded comment]
Your version of Excel allows you to read this threaded comment; however, any edits to it will get removed if the file is opened in a newer version of Excel. Learn more: https://go.microsoft.com/fwlink/?linkid=870924
Comment:
    Double check it is company that needs to conuct this</t>
      </text>
    </comment>
    <comment ref="J64" authorId="1" shapeId="0" xr:uid="{AED13C0E-DC8E-4F24-B152-152CB68BDB7E}">
      <text>
        <t>[Threaded comment]
Your version of Excel allows you to read this threaded comment; however, any edits to it will get removed if the file is opened in a newer version of Excel. Learn more: https://go.microsoft.com/fwlink/?linkid=870924
Comment:
    Double check it is company that needs to conuct this</t>
      </text>
    </comment>
  </commentList>
</comments>
</file>

<file path=xl/sharedStrings.xml><?xml version="1.0" encoding="utf-8"?>
<sst xmlns="http://schemas.openxmlformats.org/spreadsheetml/2006/main" count="1497" uniqueCount="649">
  <si>
    <t>Deadline for submission</t>
  </si>
  <si>
    <t>1. Your organisation</t>
  </si>
  <si>
    <t>CONFIDENTIALITY STATEMENT</t>
  </si>
  <si>
    <t>Introduction</t>
  </si>
  <si>
    <t>Need help filling in the questionnaire?</t>
  </si>
  <si>
    <t>Tel: +44(0)2075805383</t>
  </si>
  <si>
    <t>Contact:</t>
  </si>
  <si>
    <t>Country you represent:</t>
  </si>
  <si>
    <t>Number of companies you represent:</t>
  </si>
  <si>
    <t xml:space="preserve">Number of companies that provided quantitative data for this questionnaire: </t>
  </si>
  <si>
    <t>Other</t>
  </si>
  <si>
    <t>We appreciate your time and help. Please return this completed excel questionnaire to:</t>
  </si>
  <si>
    <t>Yes</t>
  </si>
  <si>
    <t>No</t>
  </si>
  <si>
    <t> On behalf of my organisation</t>
  </si>
  <si>
    <t xml:space="preserve"> On behalf of my sector</t>
  </si>
  <si>
    <t>About this questionnaire</t>
  </si>
  <si>
    <t>If you need help understanding any of the questions, please contact one of the following individuals, who will be happy to assist you:</t>
  </si>
  <si>
    <t>Company/organisation name:</t>
  </si>
  <si>
    <t>Contact person:</t>
  </si>
  <si>
    <t>Contact person's email address:</t>
  </si>
  <si>
    <t>Importer into the EU</t>
  </si>
  <si>
    <t>Distributor</t>
  </si>
  <si>
    <t>Questionnaire prepared for</t>
  </si>
  <si>
    <t>Purpose of questionnaire</t>
  </si>
  <si>
    <t>Adams Koshy</t>
  </si>
  <si>
    <t>adams@eftec.co.uk</t>
  </si>
  <si>
    <t>France Capon</t>
  </si>
  <si>
    <t>france.capon@epmf.be</t>
  </si>
  <si>
    <t>Oliver Pilkington</t>
  </si>
  <si>
    <t>oliver@eftec.co.uk</t>
  </si>
  <si>
    <t>Q1. Please provide the following information on your company/organisation.</t>
  </si>
  <si>
    <t>Contact person's telephone number (including country code):</t>
  </si>
  <si>
    <t>Q2. Are you completing this questionnaire  on behalf of your company, or for a particular sector (e.g. as a trade association)?</t>
  </si>
  <si>
    <t xml:space="preserve">Manufacturer </t>
  </si>
  <si>
    <t xml:space="preserve">This refers to silver and/or silver compounds, as well as products that involve these substances. </t>
  </si>
  <si>
    <t>Exporter from the EU</t>
  </si>
  <si>
    <t>Downstream user</t>
  </si>
  <si>
    <t>Q3. Is your organisation a Small and Medium Sized Enterprise (SME)?</t>
  </si>
  <si>
    <r>
      <t>Q5</t>
    </r>
    <r>
      <rPr>
        <b/>
        <sz val="11"/>
        <color theme="1"/>
        <rFont val="Open Sans"/>
        <family val="2"/>
      </rPr>
      <t>.</t>
    </r>
    <r>
      <rPr>
        <b/>
        <sz val="11"/>
        <color rgb="FFFF0000"/>
        <rFont val="Open Sans"/>
        <family val="2"/>
      </rPr>
      <t xml:space="preserve"> </t>
    </r>
    <r>
      <rPr>
        <b/>
        <sz val="11"/>
        <color theme="4"/>
        <rFont val="Open Sans"/>
        <family val="2"/>
      </rPr>
      <t xml:space="preserve">Role(s) of your organisation in the supply chain: Please tick all that apply.  </t>
    </r>
  </si>
  <si>
    <t>Please select an option from the dropdown.</t>
  </si>
  <si>
    <t>Austria</t>
  </si>
  <si>
    <t>Belgium</t>
  </si>
  <si>
    <t>Bulgaria</t>
  </si>
  <si>
    <t>Croatia</t>
  </si>
  <si>
    <t>Cyprus</t>
  </si>
  <si>
    <t>Czech Republic</t>
  </si>
  <si>
    <t>Denmark</t>
  </si>
  <si>
    <t>Estonia</t>
  </si>
  <si>
    <t>Finland</t>
  </si>
  <si>
    <t>France</t>
  </si>
  <si>
    <t>Germany</t>
  </si>
  <si>
    <t>Greece</t>
  </si>
  <si>
    <t>Hungary</t>
  </si>
  <si>
    <t>Ireland</t>
  </si>
  <si>
    <t>Italy</t>
  </si>
  <si>
    <t>Latvia</t>
  </si>
  <si>
    <t>Lithuania</t>
  </si>
  <si>
    <t>Luxembourg</t>
  </si>
  <si>
    <t>Malta</t>
  </si>
  <si>
    <t>Netherlands</t>
  </si>
  <si>
    <t>Poland</t>
  </si>
  <si>
    <t>Portugal</t>
  </si>
  <si>
    <t>Romania</t>
  </si>
  <si>
    <t>Slovakia</t>
  </si>
  <si>
    <t>Slovenia</t>
  </si>
  <si>
    <t>Spain</t>
  </si>
  <si>
    <t>Sweden</t>
  </si>
  <si>
    <t>United Kingdom</t>
  </si>
  <si>
    <t>Liechtenstein</t>
  </si>
  <si>
    <t>Iceland</t>
  </si>
  <si>
    <t>Norway</t>
  </si>
  <si>
    <t>+43</t>
  </si>
  <si>
    <t>+32</t>
  </si>
  <si>
    <t>+359</t>
  </si>
  <si>
    <t>+358</t>
  </si>
  <si>
    <t>+385</t>
  </si>
  <si>
    <t>+357</t>
  </si>
  <si>
    <t>+420</t>
  </si>
  <si>
    <t>+45</t>
  </si>
  <si>
    <t>+372</t>
  </si>
  <si>
    <t>+33</t>
  </si>
  <si>
    <t>+49</t>
  </si>
  <si>
    <t>+30</t>
  </si>
  <si>
    <t>+36</t>
  </si>
  <si>
    <t>+354</t>
  </si>
  <si>
    <t>+353</t>
  </si>
  <si>
    <t>+39</t>
  </si>
  <si>
    <t>+371</t>
  </si>
  <si>
    <t>+423</t>
  </si>
  <si>
    <t>+370</t>
  </si>
  <si>
    <t>+352</t>
  </si>
  <si>
    <t>+356</t>
  </si>
  <si>
    <t>+31</t>
  </si>
  <si>
    <t>+47</t>
  </si>
  <si>
    <t>+48</t>
  </si>
  <si>
    <t>+351</t>
  </si>
  <si>
    <t>+40</t>
  </si>
  <si>
    <t>+421</t>
  </si>
  <si>
    <t>+386</t>
  </si>
  <si>
    <t>+34</t>
  </si>
  <si>
    <t>+46</t>
  </si>
  <si>
    <t>+44</t>
  </si>
  <si>
    <t>Silver metal</t>
  </si>
  <si>
    <t>Silver nitrate</t>
  </si>
  <si>
    <t>Silver carbonate</t>
  </si>
  <si>
    <t>Disilver oxide</t>
  </si>
  <si>
    <t>Disilver (1+) sulphate</t>
  </si>
  <si>
    <t>Silver chloride</t>
  </si>
  <si>
    <t>Silver bromide</t>
  </si>
  <si>
    <t>Silver iodide</t>
  </si>
  <si>
    <t>Silver acetate</t>
  </si>
  <si>
    <t>Total</t>
  </si>
  <si>
    <t>Silver substances</t>
  </si>
  <si>
    <t>Within EEA</t>
  </si>
  <si>
    <t>Country codes</t>
  </si>
  <si>
    <t>Aerospace</t>
  </si>
  <si>
    <t>Automotive</t>
  </si>
  <si>
    <t>Cosmetics</t>
  </si>
  <si>
    <t>Investments</t>
  </si>
  <si>
    <t>Medical</t>
  </si>
  <si>
    <t>Mirrors</t>
  </si>
  <si>
    <t>Photographic</t>
  </si>
  <si>
    <t>Photovoltaics</t>
  </si>
  <si>
    <t>Silverware</t>
  </si>
  <si>
    <t>All other industrial uses</t>
  </si>
  <si>
    <t>All other consumer uses</t>
  </si>
  <si>
    <t>Uses</t>
  </si>
  <si>
    <t>3. Use of silver</t>
  </si>
  <si>
    <t>EXAMPLE: Silver nitrate</t>
  </si>
  <si>
    <t>Survey tips</t>
  </si>
  <si>
    <t>Yes = 1, No = 2</t>
  </si>
  <si>
    <t>Q3. Is your organisation a SME?</t>
  </si>
  <si>
    <t>Q4. As a sector representative, please provide the following information.</t>
  </si>
  <si>
    <t xml:space="preserve">Q5. Role(s) of your organisation in the supply chain: Please tick all that apply. </t>
  </si>
  <si>
    <t>Technical function</t>
  </si>
  <si>
    <t>Anti-bacterial</t>
  </si>
  <si>
    <t>Corrosion resistant</t>
  </si>
  <si>
    <t>Electrical conductor</t>
  </si>
  <si>
    <t>High oxidation potential</t>
  </si>
  <si>
    <t>Light sensitive</t>
  </si>
  <si>
    <t>Pressure tightness</t>
  </si>
  <si>
    <t>Reagent</t>
  </si>
  <si>
    <t>Temperature resistant</t>
  </si>
  <si>
    <t>Other function</t>
  </si>
  <si>
    <t>Select from dropdown.</t>
  </si>
  <si>
    <t>Jewellery and luxury items/finishes</t>
  </si>
  <si>
    <t>EXAMPLE: Photovoltaics</t>
  </si>
  <si>
    <t>Manufacture of silver and silver compounds (including recycling)</t>
  </si>
  <si>
    <t>Manufacture of other chemical compounds (including use as a catalyst)</t>
  </si>
  <si>
    <t>Electronics and electrical equipment (not used in aerospace and automotive)</t>
  </si>
  <si>
    <t>Legislation</t>
  </si>
  <si>
    <t>OVERALL</t>
  </si>
  <si>
    <t>y</t>
  </si>
  <si>
    <t>(1) Your organisation</t>
  </si>
  <si>
    <t>1 - Most important</t>
  </si>
  <si>
    <t>2 - Second most important</t>
  </si>
  <si>
    <t>3 - Third most important</t>
  </si>
  <si>
    <t>4 - Fourth most important</t>
  </si>
  <si>
    <t>5 - Fifth most important</t>
  </si>
  <si>
    <t>If other industrial / consumer uses, please specify</t>
  </si>
  <si>
    <t>Please select from dropdown</t>
  </si>
  <si>
    <t>-</t>
  </si>
  <si>
    <t>A. Please identify the use(s) of the silver substance(s)</t>
  </si>
  <si>
    <t>Please tick all that apply.</t>
  </si>
  <si>
    <t xml:space="preserve">Please rank from 1 - 5 using the dropdown below. </t>
  </si>
  <si>
    <t>Importance of legislation</t>
  </si>
  <si>
    <t>Yes, as a non-isolated intermediate</t>
  </si>
  <si>
    <t>Yes, as an on-site isolated intermediate</t>
  </si>
  <si>
    <t>Yes, as a transported intermediate</t>
  </si>
  <si>
    <t xml:space="preserve">                                               Developed by:</t>
  </si>
  <si>
    <t>Overview of tabs</t>
  </si>
  <si>
    <t>United States</t>
  </si>
  <si>
    <t>+1</t>
  </si>
  <si>
    <t>Y / N / DK</t>
  </si>
  <si>
    <t>Don't know</t>
  </si>
  <si>
    <t>All tabs follow a similar structure of information. Please follow the instructions, errors that might appear and survey tips.</t>
  </si>
  <si>
    <t>(7) Survey end</t>
  </si>
  <si>
    <t>The specific costs of the legislation include the cost of packaging and labelling.</t>
  </si>
  <si>
    <t>What are the additional costs of implementing these labelling requirements?</t>
  </si>
  <si>
    <t>The below diagram summarises the seven tabs we would like you to complete, with a short summary of the types of questions that you can expect in each.</t>
  </si>
  <si>
    <t>Number of sites in the EEA and Switzerland which handle the substance(s) (i.e. exclude any distribution / sales locations)</t>
  </si>
  <si>
    <r>
      <rPr>
        <b/>
        <sz val="10"/>
        <color theme="9"/>
        <rFont val="Open Sans"/>
        <family val="2"/>
      </rPr>
      <t>ROLLOVER</t>
    </r>
    <r>
      <rPr>
        <sz val="10"/>
        <color theme="9"/>
        <rFont val="Open Sans"/>
        <family val="2"/>
      </rPr>
      <t xml:space="preserve"> </t>
    </r>
    <r>
      <rPr>
        <b/>
        <u/>
        <sz val="10"/>
        <color theme="9"/>
        <rFont val="Open Sans"/>
        <family val="2"/>
      </rPr>
      <t>here</t>
    </r>
    <r>
      <rPr>
        <b/>
        <sz val="10"/>
        <color theme="9"/>
        <rFont val="Open Sans"/>
        <family val="2"/>
      </rPr>
      <t xml:space="preserve"> </t>
    </r>
    <r>
      <rPr>
        <sz val="10"/>
        <color theme="9"/>
        <rFont val="Open Sans"/>
        <family val="2"/>
      </rPr>
      <t>for more information about the uses.</t>
    </r>
  </si>
  <si>
    <t>Within Switzerland</t>
  </si>
  <si>
    <t>Based on the identified use of silver.</t>
  </si>
  <si>
    <t>EXAMPLE: Jewellery and luxury items/finishes</t>
  </si>
  <si>
    <r>
      <t xml:space="preserve">Please note there are </t>
    </r>
    <r>
      <rPr>
        <u/>
        <sz val="10"/>
        <color theme="9"/>
        <rFont val="Open Sans"/>
        <family val="2"/>
      </rPr>
      <t>two</t>
    </r>
    <r>
      <rPr>
        <sz val="10"/>
        <color theme="9"/>
        <rFont val="Open Sans"/>
        <family val="2"/>
      </rPr>
      <t xml:space="preserve"> parts (A and B) to this question.</t>
    </r>
  </si>
  <si>
    <r>
      <t xml:space="preserve">C. Is this use categorised as an intermediate use? 
</t>
    </r>
    <r>
      <rPr>
        <sz val="10"/>
        <color theme="3"/>
        <rFont val="Open Sans"/>
        <family val="2"/>
      </rPr>
      <t xml:space="preserve">Please refer to ECHA guidance on Intermediates for more information on this topic in the survey tip below. </t>
    </r>
  </si>
  <si>
    <t>Cost of alternative</t>
  </si>
  <si>
    <t>Functionality</t>
  </si>
  <si>
    <t>Yes, the same functionality</t>
  </si>
  <si>
    <t>No, not the same functionality</t>
  </si>
  <si>
    <t>Impact of alternative on end product</t>
  </si>
  <si>
    <t>Yes, on the quality of the product</t>
  </si>
  <si>
    <t>Yes, on the price of the product</t>
  </si>
  <si>
    <t>Yes, on the available quantity of the product</t>
  </si>
  <si>
    <t>Yes, on a combination of quality, price and/or quantity of the product</t>
  </si>
  <si>
    <t>Higher / Lower spending</t>
  </si>
  <si>
    <t>Higher than current spending</t>
  </si>
  <si>
    <t>Lower than current spending</t>
  </si>
  <si>
    <t>Yes, the cost of raw materials is the same, but not the cost of processing.</t>
  </si>
  <si>
    <t>Yes, the cost of processing is the same, but not the cost of raw materials.</t>
  </si>
  <si>
    <t>No, neither the cost of raw material nor of processing are the same.</t>
  </si>
  <si>
    <t>Please complete the remaining questions in this row.</t>
  </si>
  <si>
    <t>Tel: +32(0)27610101</t>
  </si>
  <si>
    <t>Country/Countries you represent:</t>
  </si>
  <si>
    <t>Please provide whole numbers</t>
  </si>
  <si>
    <t>Within the EEA</t>
  </si>
  <si>
    <t>(5) Legislations</t>
  </si>
  <si>
    <t>Additional legislation</t>
  </si>
  <si>
    <t>Yes, additional EU legislation</t>
  </si>
  <si>
    <t>Yes, additional national legislation</t>
  </si>
  <si>
    <r>
      <t xml:space="preserve">Yes, additional EU </t>
    </r>
    <r>
      <rPr>
        <u/>
        <sz val="10"/>
        <color rgb="FF000000"/>
        <rFont val="Open Sans"/>
        <family val="2"/>
      </rPr>
      <t>and</t>
    </r>
    <r>
      <rPr>
        <sz val="10"/>
        <color rgb="FF000000"/>
        <rFont val="Open Sans"/>
        <family val="2"/>
      </rPr>
      <t xml:space="preserve"> national legislation</t>
    </r>
  </si>
  <si>
    <t>No, no additional legislation</t>
  </si>
  <si>
    <t>16th March 2020</t>
  </si>
  <si>
    <t>Scope of assessment</t>
  </si>
  <si>
    <t>Please return the survey as instructed in the Introduction. We will be analysing your results and may come back to you with follow-up questions on your responses. All of the results will then be aggregated by sector into the following sectors:</t>
  </si>
  <si>
    <r>
      <t xml:space="preserve">Please note, </t>
    </r>
    <r>
      <rPr>
        <u/>
        <sz val="10"/>
        <color theme="3"/>
        <rFont val="Open Sans"/>
        <family val="2"/>
      </rPr>
      <t>all</t>
    </r>
    <r>
      <rPr>
        <sz val="10"/>
        <color theme="3"/>
        <rFont val="Open Sans"/>
        <family val="2"/>
      </rPr>
      <t xml:space="preserve"> remaining uses will still be referenced within either 'All other industrial uses' or 'All other consumer uses' (as relevant).</t>
    </r>
  </si>
  <si>
    <t xml:space="preserve">Following this, you will be given an opportunity to comment on these aggregated results in April/May 2020, before the figures are finalised in June 2020. </t>
  </si>
  <si>
    <t>Scope &amp; Instructions</t>
  </si>
  <si>
    <t>Time to implement</t>
  </si>
  <si>
    <t>Waste Framework Directive</t>
  </si>
  <si>
    <t>Importer into the EEA and/or Switzerland</t>
  </si>
  <si>
    <t>A. What legislations will be triggered?</t>
  </si>
  <si>
    <t xml:space="preserve">We believe that the likelihood of this legislation being triggered is as follows. </t>
  </si>
  <si>
    <r>
      <t xml:space="preserve">Definitely triggered: </t>
    </r>
    <r>
      <rPr>
        <i/>
        <sz val="10"/>
        <color theme="3"/>
        <rFont val="Open Sans"/>
        <family val="2"/>
      </rPr>
      <t>This legislation will definitely be triggered by the Repr. 1B classification.</t>
    </r>
    <r>
      <rPr>
        <b/>
        <i/>
        <sz val="10"/>
        <color theme="3"/>
        <rFont val="Open Sans"/>
        <family val="2"/>
      </rPr>
      <t xml:space="preserve">
Potential triggered: </t>
    </r>
    <r>
      <rPr>
        <i/>
        <sz val="10"/>
        <color theme="3"/>
        <rFont val="Open Sans"/>
        <family val="2"/>
      </rPr>
      <t xml:space="preserve">This legislation </t>
    </r>
    <r>
      <rPr>
        <i/>
        <u/>
        <sz val="10"/>
        <color theme="3"/>
        <rFont val="Open Sans"/>
        <family val="2"/>
      </rPr>
      <t>may</t>
    </r>
    <r>
      <rPr>
        <i/>
        <sz val="10"/>
        <color theme="3"/>
        <rFont val="Open Sans"/>
        <family val="2"/>
      </rPr>
      <t xml:space="preserve"> be triggered, for example if other legislations are triggered.
</t>
    </r>
    <r>
      <rPr>
        <b/>
        <i/>
        <sz val="10"/>
        <color theme="3"/>
        <rFont val="Open Sans"/>
        <family val="2"/>
      </rPr>
      <t xml:space="preserve">Unclear: </t>
    </r>
    <r>
      <rPr>
        <i/>
        <sz val="10"/>
        <color theme="3"/>
        <rFont val="Open Sans"/>
        <family val="2"/>
      </rPr>
      <t>It is unclear if this legislation will be triggered, particularly due to the self-classification of the silver substances.</t>
    </r>
  </si>
  <si>
    <t>B. If you do not agree with any of these assessments, please explain why</t>
  </si>
  <si>
    <t>C. What are the most important legislations that you think will have the greatest impact on you and your sector? Please rank the top five legislation.</t>
  </si>
  <si>
    <t>A. Are there any EU/national legislation you believe we have missed?</t>
  </si>
  <si>
    <t>B. What additional legislation will be triggered?</t>
  </si>
  <si>
    <t xml:space="preserve">Please provide as much detail as possible.  </t>
  </si>
  <si>
    <t xml:space="preserve">Space has been provided for additional legislation. Please fill in one legislation per box. </t>
  </si>
  <si>
    <t>C. Please provide some explanation on how this legislation affects your business and is triggered by a Repro. 1B classification.</t>
  </si>
  <si>
    <t>Thank you for taking the time to complete this information. Please now continue on to (5) Legislations.</t>
  </si>
  <si>
    <t>Thank you for taking the time to complete this information. Please now continue on to (6) Impacts.</t>
  </si>
  <si>
    <t>Thank you for taking the time to complete this information. Please now continue on to (7) Survey end.</t>
  </si>
  <si>
    <t>The following list of legislation  is the list of legislation that will be triggered due to your specific use(s) of silver substances.</t>
  </si>
  <si>
    <r>
      <t xml:space="preserve">Have you heard about this legislation before? </t>
    </r>
    <r>
      <rPr>
        <b/>
        <i/>
        <sz val="10"/>
        <color theme="4"/>
        <rFont val="Open Sans"/>
        <family val="2"/>
      </rPr>
      <t xml:space="preserve">- </t>
    </r>
  </si>
  <si>
    <t>Exporter from the EEA and/or Switzerland</t>
  </si>
  <si>
    <t xml:space="preserve">Please list all known alternatives for each use. </t>
  </si>
  <si>
    <t xml:space="preserve">B. What alternatives are currently available? </t>
  </si>
  <si>
    <t>Please select from the dropdown</t>
  </si>
  <si>
    <t>Please select from the dropdown.</t>
  </si>
  <si>
    <t xml:space="preserve">Less than one year </t>
  </si>
  <si>
    <t>Approximately €10k</t>
  </si>
  <si>
    <t>Approximately €100k</t>
  </si>
  <si>
    <t>Approximately €500k</t>
  </si>
  <si>
    <t>Approximately €750k</t>
  </si>
  <si>
    <t>Approximately €1 million</t>
  </si>
  <si>
    <t>Approximately €5 million</t>
  </si>
  <si>
    <t>Approximately €10 million</t>
  </si>
  <si>
    <t>Please select from the dropdown. Select the value that is approximately closest.</t>
  </si>
  <si>
    <t>D. Please provide details of any other additional costs that you expect.</t>
  </si>
  <si>
    <t>Industrial Emissions Directive</t>
  </si>
  <si>
    <t>The Repr. 1B classification is likely to require additional monitoring and data collection for the following legislation. For a more general description of the legislation, please refer back to (5) Legislation.</t>
  </si>
  <si>
    <t>The Repr. 1B classification is likely to require additional labelling requirements for the following legislation. For a more general description of the legislation, please refer back to (5) Legislation.</t>
  </si>
  <si>
    <r>
      <t xml:space="preserve">What are the </t>
    </r>
    <r>
      <rPr>
        <b/>
        <u/>
        <sz val="10"/>
        <color theme="4"/>
        <rFont val="Open Sans"/>
        <family val="2"/>
      </rPr>
      <t>additional</t>
    </r>
    <r>
      <rPr>
        <b/>
        <sz val="10"/>
        <color theme="4"/>
        <rFont val="Open Sans"/>
        <family val="2"/>
      </rPr>
      <t xml:space="preserve"> costs of implementing these requirements for personnel?</t>
    </r>
  </si>
  <si>
    <t>Approximately €1k/year</t>
  </si>
  <si>
    <t>Approximately €10k/year</t>
  </si>
  <si>
    <t>Approximately €50k/year</t>
  </si>
  <si>
    <t>Approximately €100k/year</t>
  </si>
  <si>
    <t>Approximately €500k/year</t>
  </si>
  <si>
    <t>Approximately €250k/year</t>
  </si>
  <si>
    <t>Approximately €750k/year</t>
  </si>
  <si>
    <t>Approximately €1 million/year</t>
  </si>
  <si>
    <t>Approximately €5 million/year</t>
  </si>
  <si>
    <t>Over €5 million/year</t>
  </si>
  <si>
    <t>What are the additional costs of implementing monitoring and data collection?</t>
  </si>
  <si>
    <r>
      <t xml:space="preserve">What are the </t>
    </r>
    <r>
      <rPr>
        <b/>
        <u/>
        <sz val="10"/>
        <color theme="4"/>
        <rFont val="Open Sans"/>
        <family val="2"/>
      </rPr>
      <t>additional</t>
    </r>
    <r>
      <rPr>
        <b/>
        <sz val="10"/>
        <color theme="4"/>
        <rFont val="Open Sans"/>
        <family val="2"/>
      </rPr>
      <t xml:space="preserve"> costs of implementing these risk management measures?</t>
    </r>
  </si>
  <si>
    <t>Example: Closed system</t>
  </si>
  <si>
    <t>What is the one-off cost of implementing the RMMs?</t>
  </si>
  <si>
    <r>
      <t xml:space="preserve">What are the </t>
    </r>
    <r>
      <rPr>
        <b/>
        <u/>
        <sz val="10"/>
        <color theme="3"/>
        <rFont val="Open Sans"/>
        <family val="2"/>
      </rPr>
      <t>additional</t>
    </r>
    <r>
      <rPr>
        <b/>
        <sz val="10"/>
        <color theme="3"/>
        <rFont val="Open Sans"/>
        <family val="2"/>
      </rPr>
      <t xml:space="preserve"> ongoing maintenance costs of implementing this RMM?</t>
    </r>
  </si>
  <si>
    <t>Around 1 year</t>
  </si>
  <si>
    <t>Around 2 years</t>
  </si>
  <si>
    <t>Around 5 years</t>
  </si>
  <si>
    <t>Around 10 years</t>
  </si>
  <si>
    <t>B. What is the cost of implementing the additional monitoring programme?</t>
  </si>
  <si>
    <t>How long would it take to implement this?</t>
  </si>
  <si>
    <r>
      <t xml:space="preserve">Please select from the dropdown. Please note that this should </t>
    </r>
    <r>
      <rPr>
        <b/>
        <i/>
        <u/>
        <sz val="10"/>
        <color theme="9"/>
        <rFont val="Open Sans"/>
        <family val="2"/>
      </rPr>
      <t>not</t>
    </r>
    <r>
      <rPr>
        <b/>
        <i/>
        <sz val="10"/>
        <color theme="9"/>
        <rFont val="Open Sans"/>
        <family val="2"/>
      </rPr>
      <t xml:space="preserve"> include what you currently pay. </t>
    </r>
  </si>
  <si>
    <t>Annual cost</t>
  </si>
  <si>
    <t>One-off cost</t>
  </si>
  <si>
    <t>Main barrier to RMM</t>
  </si>
  <si>
    <t>Cost of RMM</t>
  </si>
  <si>
    <t>Uncertainty of technical effectiveness</t>
  </si>
  <si>
    <t>This might require additional requalifying of product/process</t>
  </si>
  <si>
    <t>Risks might not be proportional to the costs</t>
  </si>
  <si>
    <t xml:space="preserve">Please select from the dropdown. </t>
  </si>
  <si>
    <t>Cost</t>
  </si>
  <si>
    <t>Cost/saving RMM</t>
  </si>
  <si>
    <t>Saving</t>
  </si>
  <si>
    <t>B. What are the expected costs of implementing the RMM(s)?</t>
  </si>
  <si>
    <r>
      <t xml:space="preserve">A. Please describe the risk management measure(s) that you are likely too implement to comply with the legislations.
</t>
    </r>
    <r>
      <rPr>
        <i/>
        <sz val="10"/>
        <color theme="3"/>
        <rFont val="Open Sans"/>
        <family val="2"/>
      </rPr>
      <t>RMMs include:  closed systems, partially enclosed systems, Local Exhaust Ventilation (LEV), PPE etc.</t>
    </r>
  </si>
  <si>
    <t xml:space="preserve">If other… </t>
  </si>
  <si>
    <t>CLP Regulation</t>
  </si>
  <si>
    <t>PIC Regulation</t>
  </si>
  <si>
    <t xml:space="preserve">As set out above, the first form of limit is to set a concentration limit. What are the impacts of this? Please note, as there is currently no limit set this may seem abstract. </t>
  </si>
  <si>
    <t>C. Please provide details of any other additional costs that you expect.</t>
  </si>
  <si>
    <t>Response</t>
  </si>
  <si>
    <t>Please select your most likely response.</t>
  </si>
  <si>
    <t>If other, please specify</t>
  </si>
  <si>
    <r>
      <t xml:space="preserve">Please identify what you consider to be the </t>
    </r>
    <r>
      <rPr>
        <b/>
        <u/>
        <sz val="10"/>
        <color theme="3"/>
        <rFont val="Open Sans"/>
        <family val="2"/>
      </rPr>
      <t>main</t>
    </r>
    <r>
      <rPr>
        <b/>
        <sz val="10"/>
        <color theme="3"/>
        <rFont val="Open Sans"/>
        <family val="2"/>
      </rPr>
      <t xml:space="preserve"> barrier?</t>
    </r>
  </si>
  <si>
    <t>C. What is the main barrier to implementing the RMM(s)?</t>
  </si>
  <si>
    <t>As a result of the Repr. 1B classification, the following legislation may limit the use of the silver substances. For a more general description of the legislation, please refer back to (5) Legislation.</t>
  </si>
  <si>
    <t>All of the above categories of additional impacts will set additional administrative requirements on you. The following legislation may limit the use of the silver substances. For a more general description of the legislation, please refer back to (5) Legislation.</t>
  </si>
  <si>
    <r>
      <t xml:space="preserve">A. What </t>
    </r>
    <r>
      <rPr>
        <b/>
        <u/>
        <sz val="10"/>
        <color theme="3"/>
        <rFont val="Open Sans"/>
        <family val="2"/>
      </rPr>
      <t>additional</t>
    </r>
    <r>
      <rPr>
        <b/>
        <sz val="10"/>
        <color theme="3"/>
        <rFont val="Open Sans"/>
        <family val="2"/>
      </rPr>
      <t xml:space="preserve"> administrative costs do you envision in light of the above legislation?</t>
    </r>
  </si>
  <si>
    <t>Additional record keeping requirements</t>
  </si>
  <si>
    <t>Total number of employees</t>
  </si>
  <si>
    <t>Total number of employees potentially exposed to the substance(s)</t>
  </si>
  <si>
    <t>Why is the silver substance(s) preferred over this alternative(s)?</t>
  </si>
  <si>
    <t>Over 10 years</t>
  </si>
  <si>
    <t>Less than €1k</t>
  </si>
  <si>
    <t>Approximately €5k</t>
  </si>
  <si>
    <t>Approximately €50k</t>
  </si>
  <si>
    <t>Approximately €200k</t>
  </si>
  <si>
    <t>Approximately €25k</t>
  </si>
  <si>
    <t>Less than €1k/year</t>
  </si>
  <si>
    <t>Over €10 million</t>
  </si>
  <si>
    <t>Approximately €5k/year</t>
  </si>
  <si>
    <t>Approximately €25k/year</t>
  </si>
  <si>
    <r>
      <t xml:space="preserve">C. What is the </t>
    </r>
    <r>
      <rPr>
        <b/>
        <u/>
        <sz val="10"/>
        <color theme="3"/>
        <rFont val="Open Sans"/>
        <family val="2"/>
      </rPr>
      <t>one-off</t>
    </r>
    <r>
      <rPr>
        <b/>
        <sz val="10"/>
        <color theme="3"/>
        <rFont val="Open Sans"/>
        <family val="2"/>
      </rPr>
      <t xml:space="preserve"> cost of disposing of old labelling and packaging.</t>
    </r>
  </si>
  <si>
    <r>
      <t xml:space="preserve">B. What is the </t>
    </r>
    <r>
      <rPr>
        <b/>
        <u/>
        <sz val="10"/>
        <color theme="3"/>
        <rFont val="Open Sans"/>
        <family val="2"/>
      </rPr>
      <t>one-off</t>
    </r>
    <r>
      <rPr>
        <b/>
        <sz val="10"/>
        <color theme="3"/>
        <rFont val="Open Sans"/>
        <family val="2"/>
      </rPr>
      <t xml:space="preserve"> cost of updating existing labelling and packaging?</t>
    </r>
  </si>
  <si>
    <r>
      <t xml:space="preserve">A. </t>
    </r>
    <r>
      <rPr>
        <b/>
        <u/>
        <sz val="10"/>
        <color theme="3"/>
        <rFont val="Open Sans"/>
        <family val="2"/>
      </rPr>
      <t>How long</t>
    </r>
    <r>
      <rPr>
        <b/>
        <sz val="10"/>
        <color theme="3"/>
        <rFont val="Open Sans"/>
        <family val="2"/>
      </rPr>
      <t xml:space="preserve"> would it take to implement these changes?</t>
    </r>
  </si>
  <si>
    <t>https://www.epmf.be/silver/</t>
  </si>
  <si>
    <r>
      <t xml:space="preserve">A number of features have also been built into this survey to make this survey easier to complete. Where possible, drop downs have been provided and irrelevant text will either be greyed out, or cells will be filled in grey. 
Please note, some cells will be locked to maintain the features of the spreadsheet and cells should not be tampered with. If you have any difficulties completing this survey, please feel free to contact any of the team members listed in the </t>
    </r>
    <r>
      <rPr>
        <b/>
        <sz val="10"/>
        <color theme="3"/>
        <rFont val="Open Sans"/>
        <family val="2"/>
      </rPr>
      <t>Introduction</t>
    </r>
    <r>
      <rPr>
        <sz val="10"/>
        <color theme="3"/>
        <rFont val="Open Sans"/>
        <family val="2"/>
      </rPr>
      <t xml:space="preserve">. </t>
    </r>
    <r>
      <rPr>
        <sz val="10"/>
        <color theme="9"/>
        <rFont val="Open Sans"/>
        <family val="2"/>
      </rPr>
      <t>You may now move on to the first tab: (1) Your organisation.</t>
    </r>
  </si>
  <si>
    <r>
      <t xml:space="preserve">A. Do you know of any alternative(s) available for this use?
</t>
    </r>
    <r>
      <rPr>
        <i/>
        <sz val="10"/>
        <color theme="3"/>
        <rFont val="Open Sans"/>
        <family val="2"/>
      </rPr>
      <t>This could be an alternative substance, process and/or technique</t>
    </r>
  </si>
  <si>
    <t>(6) Impacts</t>
  </si>
  <si>
    <r>
      <t xml:space="preserve">What is the </t>
    </r>
    <r>
      <rPr>
        <b/>
        <u/>
        <sz val="10"/>
        <color theme="3"/>
        <rFont val="Open Sans"/>
        <family val="2"/>
      </rPr>
      <t>one-off</t>
    </r>
    <r>
      <rPr>
        <b/>
        <sz val="10"/>
        <color theme="3"/>
        <rFont val="Open Sans"/>
        <family val="2"/>
      </rPr>
      <t xml:space="preserve"> cost of implementing the additional monitoring programme?</t>
    </r>
  </si>
  <si>
    <r>
      <t xml:space="preserve">A. What is the expeced </t>
    </r>
    <r>
      <rPr>
        <b/>
        <u/>
        <sz val="10"/>
        <color theme="3"/>
        <rFont val="Open Sans"/>
        <family val="2"/>
      </rPr>
      <t>one-off</t>
    </r>
    <r>
      <rPr>
        <b/>
        <sz val="10"/>
        <color theme="3"/>
        <rFont val="Open Sans"/>
        <family val="2"/>
      </rPr>
      <t xml:space="preserve"> cost of collecting data for the various assessments?</t>
    </r>
  </si>
  <si>
    <r>
      <rPr>
        <b/>
        <u/>
        <sz val="10"/>
        <color theme="3"/>
        <rFont val="Open Sans"/>
        <family val="2"/>
      </rPr>
      <t>How long</t>
    </r>
    <r>
      <rPr>
        <b/>
        <sz val="10"/>
        <color theme="3"/>
        <rFont val="Open Sans"/>
        <family val="2"/>
      </rPr>
      <t xml:space="preserve"> would it take to implement this?</t>
    </r>
  </si>
  <si>
    <r>
      <t xml:space="preserve">What is the </t>
    </r>
    <r>
      <rPr>
        <b/>
        <u/>
        <sz val="10"/>
        <color theme="3"/>
        <rFont val="Open Sans"/>
        <family val="2"/>
      </rPr>
      <t>additional</t>
    </r>
    <r>
      <rPr>
        <b/>
        <sz val="10"/>
        <color theme="3"/>
        <rFont val="Open Sans"/>
        <family val="2"/>
      </rPr>
      <t xml:space="preserve"> </t>
    </r>
    <r>
      <rPr>
        <b/>
        <u/>
        <sz val="10"/>
        <color theme="3"/>
        <rFont val="Open Sans"/>
        <family val="2"/>
      </rPr>
      <t>annual cost</t>
    </r>
    <r>
      <rPr>
        <b/>
        <sz val="10"/>
        <color theme="3"/>
        <rFont val="Open Sans"/>
        <family val="2"/>
      </rPr>
      <t xml:space="preserve"> of undertaking the monitoring?</t>
    </r>
  </si>
  <si>
    <r>
      <t xml:space="preserve">A. What is the </t>
    </r>
    <r>
      <rPr>
        <b/>
        <u/>
        <sz val="10"/>
        <color theme="3"/>
        <rFont val="Open Sans"/>
        <family val="2"/>
      </rPr>
      <t>one-off</t>
    </r>
    <r>
      <rPr>
        <b/>
        <sz val="10"/>
        <color theme="3"/>
        <rFont val="Open Sans"/>
        <family val="2"/>
      </rPr>
      <t xml:space="preserve"> cost of developing the training and information programme for workers?</t>
    </r>
  </si>
  <si>
    <r>
      <t xml:space="preserve">B. What are the expected </t>
    </r>
    <r>
      <rPr>
        <b/>
        <u/>
        <sz val="10"/>
        <color theme="3"/>
        <rFont val="Open Sans"/>
        <family val="2"/>
      </rPr>
      <t>ongoing (annual)</t>
    </r>
    <r>
      <rPr>
        <b/>
        <sz val="10"/>
        <color theme="3"/>
        <rFont val="Open Sans"/>
        <family val="2"/>
      </rPr>
      <t xml:space="preserve"> costs of implementing the training and information programme for workers?</t>
    </r>
  </si>
  <si>
    <r>
      <t xml:space="preserve">C. What is the </t>
    </r>
    <r>
      <rPr>
        <b/>
        <u/>
        <sz val="10"/>
        <color theme="3"/>
        <rFont val="Open Sans"/>
        <family val="2"/>
      </rPr>
      <t>one-off</t>
    </r>
    <r>
      <rPr>
        <b/>
        <sz val="10"/>
        <color theme="3"/>
        <rFont val="Open Sans"/>
        <family val="2"/>
      </rPr>
      <t xml:space="preserve"> cost of moving pregnant personnel and young workers to an alternative task?</t>
    </r>
  </si>
  <si>
    <r>
      <t xml:space="preserve">What are the </t>
    </r>
    <r>
      <rPr>
        <b/>
        <u/>
        <sz val="10"/>
        <color theme="3"/>
        <rFont val="Open Sans"/>
        <family val="2"/>
      </rPr>
      <t>additional</t>
    </r>
    <r>
      <rPr>
        <b/>
        <sz val="10"/>
        <color theme="3"/>
        <rFont val="Open Sans"/>
        <family val="2"/>
      </rPr>
      <t xml:space="preserve"> ongoing maintenance and monitoring costs of implementing this RMM?</t>
    </r>
  </si>
  <si>
    <r>
      <t xml:space="preserve">A. How would you limit exposure to meet a 0.3% concentration limit? </t>
    </r>
    <r>
      <rPr>
        <sz val="10"/>
        <color theme="3"/>
        <rFont val="Open Sans"/>
        <family val="2"/>
      </rPr>
      <t>- this value is based on guidance in the CLP regulation.</t>
    </r>
  </si>
  <si>
    <r>
      <t xml:space="preserve">What is the </t>
    </r>
    <r>
      <rPr>
        <b/>
        <u/>
        <sz val="10"/>
        <color theme="3"/>
        <rFont val="Open Sans"/>
        <family val="2"/>
      </rPr>
      <t>additional</t>
    </r>
    <r>
      <rPr>
        <b/>
        <sz val="10"/>
        <color theme="3"/>
        <rFont val="Open Sans"/>
        <family val="2"/>
      </rPr>
      <t xml:space="preserve"> </t>
    </r>
    <r>
      <rPr>
        <b/>
        <u/>
        <sz val="10"/>
        <color theme="3"/>
        <rFont val="Open Sans"/>
        <family val="2"/>
      </rPr>
      <t>one-off</t>
    </r>
    <r>
      <rPr>
        <b/>
        <sz val="10"/>
        <color theme="3"/>
        <rFont val="Open Sans"/>
        <family val="2"/>
      </rPr>
      <t xml:space="preserve"> cost that can be expected?</t>
    </r>
  </si>
  <si>
    <r>
      <t xml:space="preserve">What are the </t>
    </r>
    <r>
      <rPr>
        <b/>
        <u/>
        <sz val="10"/>
        <color theme="3"/>
        <rFont val="Open Sans"/>
        <family val="2"/>
      </rPr>
      <t>additional</t>
    </r>
    <r>
      <rPr>
        <b/>
        <sz val="10"/>
        <color theme="3"/>
        <rFont val="Open Sans"/>
        <family val="2"/>
      </rPr>
      <t xml:space="preserve"> </t>
    </r>
    <r>
      <rPr>
        <b/>
        <u/>
        <sz val="10"/>
        <color theme="3"/>
        <rFont val="Open Sans"/>
        <family val="2"/>
      </rPr>
      <t>ongoing</t>
    </r>
    <r>
      <rPr>
        <b/>
        <sz val="10"/>
        <color theme="3"/>
        <rFont val="Open Sans"/>
        <family val="2"/>
      </rPr>
      <t xml:space="preserve"> administrative costs that can be expected?</t>
    </r>
  </si>
  <si>
    <t>Please describe.</t>
  </si>
  <si>
    <r>
      <t xml:space="preserve">What is the </t>
    </r>
    <r>
      <rPr>
        <b/>
        <u/>
        <sz val="10"/>
        <color theme="3"/>
        <rFont val="Open Sans"/>
        <family val="2"/>
      </rPr>
      <t>one-off</t>
    </r>
    <r>
      <rPr>
        <b/>
        <sz val="10"/>
        <color theme="3"/>
        <rFont val="Open Sans"/>
        <family val="2"/>
      </rPr>
      <t xml:space="preserve"> cost of implementing the RMM?</t>
    </r>
  </si>
  <si>
    <r>
      <t xml:space="preserve">Would there be a </t>
    </r>
    <r>
      <rPr>
        <b/>
        <u/>
        <sz val="10"/>
        <color theme="3"/>
        <rFont val="Open Sans"/>
        <family val="2"/>
      </rPr>
      <t>net cost or saving</t>
    </r>
    <r>
      <rPr>
        <b/>
        <sz val="10"/>
        <color theme="3"/>
        <rFont val="Open Sans"/>
        <family val="2"/>
      </rPr>
      <t xml:space="preserve"> to your annual production costs going forward?</t>
    </r>
  </si>
  <si>
    <r>
      <t xml:space="preserve">What is the </t>
    </r>
    <r>
      <rPr>
        <b/>
        <u/>
        <sz val="10"/>
        <color theme="3"/>
        <rFont val="Open Sans"/>
        <family val="2"/>
      </rPr>
      <t>one-off</t>
    </r>
    <r>
      <rPr>
        <b/>
        <sz val="10"/>
        <color theme="3"/>
        <rFont val="Open Sans"/>
        <family val="2"/>
      </rPr>
      <t xml:space="preserve"> cost of implementing the RMMs?</t>
    </r>
  </si>
  <si>
    <r>
      <t xml:space="preserve">What are the </t>
    </r>
    <r>
      <rPr>
        <b/>
        <u/>
        <sz val="10"/>
        <color theme="3"/>
        <rFont val="Open Sans"/>
        <family val="2"/>
      </rPr>
      <t>additional</t>
    </r>
    <r>
      <rPr>
        <b/>
        <sz val="10"/>
        <color theme="3"/>
        <rFont val="Open Sans"/>
        <family val="2"/>
      </rPr>
      <t xml:space="preserve"> </t>
    </r>
    <r>
      <rPr>
        <b/>
        <u/>
        <sz val="10"/>
        <color theme="3"/>
        <rFont val="Open Sans"/>
        <family val="2"/>
      </rPr>
      <t>ongoing</t>
    </r>
    <r>
      <rPr>
        <b/>
        <sz val="10"/>
        <color theme="3"/>
        <rFont val="Open Sans"/>
        <family val="2"/>
      </rPr>
      <t xml:space="preserve"> maintenance and monitoring costs of implementing this RMM?</t>
    </r>
  </si>
  <si>
    <t>What measures would you implement to achieve this concentration limit?</t>
  </si>
  <si>
    <t>Example: TBC</t>
  </si>
  <si>
    <r>
      <t xml:space="preserve">B. How would you limit exposure to meet a 0.1% concentration limit? </t>
    </r>
    <r>
      <rPr>
        <sz val="10"/>
        <color theme="3"/>
        <rFont val="Open Sans"/>
        <family val="2"/>
      </rPr>
      <t>- this value is based on guidance in the REACH Authorisation.</t>
    </r>
  </si>
  <si>
    <t xml:space="preserve">Not technically feasible to replace all functions provided by silver metal. </t>
  </si>
  <si>
    <t>Q11. Are there any alternatives to the silver substance that are currently in use?</t>
  </si>
  <si>
    <t>Location of sites</t>
  </si>
  <si>
    <t>Belgium, Germany, Switzerland</t>
  </si>
  <si>
    <t>The Repr. 1B classification is likely to make requirements on personnel for the following legislation. For a more general description of the legislation, please refer back to (5) Legislation.</t>
  </si>
  <si>
    <t>The Repr. 1B classification is likely to make requirements on risk management measures for the following legislation. For a more general description of the legislation, please refer back to (5) Legislation.</t>
  </si>
  <si>
    <t>As set out above, the most stringent option is to potentially ban the use of the silver substances. What would the impacts of this be?</t>
  </si>
  <si>
    <t>Example: Cease production and don't relocate</t>
  </si>
  <si>
    <t>Other response.</t>
  </si>
  <si>
    <t>Lost sales</t>
  </si>
  <si>
    <t>Less than 1%</t>
  </si>
  <si>
    <t>Approximately 5%</t>
  </si>
  <si>
    <t>Approximately 10%</t>
  </si>
  <si>
    <t>Approximately 20%</t>
  </si>
  <si>
    <t>Approximately 50%</t>
  </si>
  <si>
    <t>Approximately 75%</t>
  </si>
  <si>
    <t>Approximately 90%</t>
  </si>
  <si>
    <t>Approximately 100%</t>
  </si>
  <si>
    <t xml:space="preserve">Finally, the above legislations may result indirectly in stigmatisation of the silver substances along the supply chain due to the Repr. 1B classification, particularly given labelling requirements.  </t>
  </si>
  <si>
    <r>
      <t xml:space="preserve">Please select from the dropdown. Select the </t>
    </r>
    <r>
      <rPr>
        <b/>
        <i/>
        <u/>
        <sz val="10"/>
        <color theme="9"/>
        <rFont val="Open Sans"/>
        <family val="2"/>
      </rPr>
      <t>proportion of your sales</t>
    </r>
    <r>
      <rPr>
        <b/>
        <i/>
        <sz val="10"/>
        <color theme="9"/>
        <rFont val="Open Sans"/>
        <family val="2"/>
      </rPr>
      <t xml:space="preserve"> that is approximately closest.</t>
    </r>
  </si>
  <si>
    <r>
      <t xml:space="preserve">To begin, we would like to ask you questions about your organisation. </t>
    </r>
    <r>
      <rPr>
        <sz val="11"/>
        <color theme="9"/>
        <rFont val="Open Sans"/>
        <family val="2"/>
      </rPr>
      <t>This tab includes Q1 to Q5.</t>
    </r>
  </si>
  <si>
    <t xml:space="preserve">Thank you for taking the time to complete this survey. If you have any final comments, please fill in the box below. </t>
  </si>
  <si>
    <t>Nickel, Zinc, Titanium, Copper, Aluminium</t>
  </si>
  <si>
    <t>4. Workers</t>
  </si>
  <si>
    <t>2. Volume MI</t>
  </si>
  <si>
    <t>5. Legislations</t>
  </si>
  <si>
    <t>Have you heard about this legislation before?</t>
  </si>
  <si>
    <t>6. Impacts</t>
  </si>
  <si>
    <t>7. Survey end</t>
  </si>
  <si>
    <t>Any questions / comments?</t>
  </si>
  <si>
    <t>Stakeholder number</t>
  </si>
  <si>
    <r>
      <t xml:space="preserve">Other </t>
    </r>
    <r>
      <rPr>
        <i/>
        <sz val="11"/>
        <color theme="4"/>
        <rFont val="Open Sans"/>
        <family val="2"/>
      </rPr>
      <t>- please specify below</t>
    </r>
  </si>
  <si>
    <t>(2) Volume used</t>
  </si>
  <si>
    <t>Q6. What volume of silver are used?</t>
  </si>
  <si>
    <t xml:space="preserve">B. Please briefly describe how the silver substance(s) are used.  </t>
  </si>
  <si>
    <t xml:space="preserve">Q10. Please describe the technical functionality of the silver substance(s) in these use(s).  </t>
  </si>
  <si>
    <r>
      <t xml:space="preserve">A. What is (/are) the function(s) of the silver substance(s) in this use?
</t>
    </r>
    <r>
      <rPr>
        <i/>
        <sz val="10"/>
        <color theme="3"/>
        <rFont val="Open Sans"/>
        <family val="2"/>
      </rPr>
      <t>Please select from the dropdown.</t>
    </r>
  </si>
  <si>
    <t xml:space="preserve">B. If you have any additional information on why the silver substance is used, please include this here. </t>
  </si>
  <si>
    <t>Function 1</t>
  </si>
  <si>
    <t>Function 2</t>
  </si>
  <si>
    <t>Function 3</t>
  </si>
  <si>
    <t xml:space="preserve">Silver was a substitution away from XXX substance, which was banned in the EU as a hazardous substance. </t>
  </si>
  <si>
    <t xml:space="preserve">Only use if more than one technical function. </t>
  </si>
  <si>
    <t xml:space="preserve">Only use if more than two technical functions. </t>
  </si>
  <si>
    <t>C. Does this use have the same technical functionality as the silver substances?</t>
  </si>
  <si>
    <r>
      <t xml:space="preserve">D. What are the likely implications on your customers' </t>
    </r>
    <r>
      <rPr>
        <b/>
        <u/>
        <sz val="10"/>
        <color theme="3"/>
        <rFont val="Open Sans"/>
        <family val="2"/>
      </rPr>
      <t>costs</t>
    </r>
    <r>
      <rPr>
        <b/>
        <sz val="10"/>
        <color theme="3"/>
        <rFont val="Open Sans"/>
        <family val="2"/>
      </rPr>
      <t xml:space="preserve"> of switching to this alternative?</t>
    </r>
  </si>
  <si>
    <t>Does this have the same technical functionality as the silver substance(s)?</t>
  </si>
  <si>
    <t xml:space="preserve">If no, please explain why. </t>
  </si>
  <si>
    <t xml:space="preserve">If yes, please explain why. </t>
  </si>
  <si>
    <t>Not same level of conductivity or thermal conductivity as silver.</t>
  </si>
  <si>
    <t>This cost will be higher</t>
  </si>
  <si>
    <t>Additional R&amp;D will be required to test the product within the supply chain.</t>
  </si>
  <si>
    <t>Given the lower conductivity, the panels are less effective. Meaning that a larger number of panels are required.</t>
  </si>
  <si>
    <t xml:space="preserve">List all alternative substances in one cell. </t>
  </si>
  <si>
    <t xml:space="preserve">Finally, we would like to find out more about the end product(s) (i.e. final products) of each use of silver listed. </t>
  </si>
  <si>
    <t>A. Do you know what the end product is of this use of silver?</t>
  </si>
  <si>
    <t>Solar panels</t>
  </si>
  <si>
    <r>
      <t xml:space="preserve">Please note there is </t>
    </r>
    <r>
      <rPr>
        <u/>
        <sz val="10"/>
        <color theme="9"/>
        <rFont val="Open Sans"/>
        <family val="2"/>
      </rPr>
      <t>one</t>
    </r>
    <r>
      <rPr>
        <sz val="10"/>
        <color theme="9"/>
        <rFont val="Open Sans"/>
        <family val="2"/>
      </rPr>
      <t xml:space="preserve"> part (A) to this question.</t>
    </r>
  </si>
  <si>
    <t>Thank you for completing this part of the survey, please move on now to (3) Use of Silver.</t>
  </si>
  <si>
    <t>Q13. Please describe the end of life of this use of silver substance.</t>
  </si>
  <si>
    <t>REACH Regulation - SVHC and candidate listing</t>
  </si>
  <si>
    <t>REACH Regulation - Authorisation</t>
  </si>
  <si>
    <t>REACH Regulation - Restriction</t>
  </si>
  <si>
    <t>CAD Regulation</t>
  </si>
  <si>
    <t>Pregnant Workers Directive</t>
  </si>
  <si>
    <t xml:space="preserve">Young Workers Protection Directive </t>
  </si>
  <si>
    <t>General Product Safety Directive</t>
  </si>
  <si>
    <t>Toy Safety Directive</t>
  </si>
  <si>
    <t>Cosmetics Regulation</t>
  </si>
  <si>
    <t>Construction Products Regulation</t>
  </si>
  <si>
    <t>Eco-Label Regulation</t>
  </si>
  <si>
    <t>Machinery Directive</t>
  </si>
  <si>
    <t>Regulation on Medical Devices</t>
  </si>
  <si>
    <t>Regulation on In Vitro Devices, Regulation</t>
  </si>
  <si>
    <t>PPPs (Pesticides) Regulation</t>
  </si>
  <si>
    <t>Detergents Regulation</t>
  </si>
  <si>
    <t>Textile Regulation</t>
  </si>
  <si>
    <t>Eco-Design Directive</t>
  </si>
  <si>
    <t>Mining Waste Directive</t>
  </si>
  <si>
    <t>End of life vehicle (ELV) Directive</t>
  </si>
  <si>
    <t>Biocides Regulation</t>
  </si>
  <si>
    <t>Food Contact Materials (FCMs) Commission Regulation</t>
  </si>
  <si>
    <t>Waste Packaging Directive</t>
  </si>
  <si>
    <r>
      <t xml:space="preserve">Requirements for </t>
    </r>
    <r>
      <rPr>
        <b/>
        <u/>
        <sz val="10"/>
        <color theme="0"/>
        <rFont val="Open Sans"/>
        <family val="2"/>
      </rPr>
      <t>additional</t>
    </r>
    <r>
      <rPr>
        <b/>
        <sz val="10"/>
        <color theme="0"/>
        <rFont val="Open Sans"/>
        <family val="2"/>
      </rPr>
      <t xml:space="preserve"> actions</t>
    </r>
  </si>
  <si>
    <t>Labelling, packaging and downstream user communication</t>
  </si>
  <si>
    <t>Monitoring and data collection</t>
  </si>
  <si>
    <t>Personnel</t>
  </si>
  <si>
    <t>Risk management measures</t>
  </si>
  <si>
    <t>Limiting the use of silver substances</t>
  </si>
  <si>
    <t>- Replacing and updating labels for substances and mixtures containing silver compounds in concentrations above 0.3%
- Exposure and risk assessment to be included in safety data sheet</t>
  </si>
  <si>
    <t xml:space="preserve">- Data gathering, testing etc. if necessary to carry exposure and risk assessment which needs to be included in the safety data sheet. </t>
  </si>
  <si>
    <t>Requirements may be included in a potential authorisation</t>
  </si>
  <si>
    <t>Requirements may be included in a potential new restriction</t>
  </si>
  <si>
    <t xml:space="preserve">- Implementation of monitoring to identify potential levels of exposure to pregnant workers </t>
  </si>
  <si>
    <t>- Keep waste containing silver compounds separate from other waste
- Necessary risk management measures to ensure protection of human health and the environment</t>
  </si>
  <si>
    <t>- Record-keeping, including quantities, origin, collection mode, preserved for at least 3 years. 
- Additional documentation for cross-boarder transportation</t>
  </si>
  <si>
    <t xml:space="preserve">- Monitoring requirements of the hazardous substance, particularly during site closure </t>
  </si>
  <si>
    <t>- Machinery manufacturers required to undertake an assessment to consider the potential phase out of the substance at the design stage of the machinery</t>
  </si>
  <si>
    <t>- For users of the machinery, impacts will be indirect through potential cost pass-through from suppliers of the machinery</t>
  </si>
  <si>
    <t>- Requirements to include information around any warnings, precautions or measures that need to be taken when using the device and limitations to using the device (20.4.n.iv)</t>
  </si>
  <si>
    <t>- Undertake an assessment to assess the health (and environmental) implications of the product</t>
  </si>
  <si>
    <t>- Potential implications on the design</t>
  </si>
  <si>
    <t>Indirect effect on the cost of silver (i.e. manufacturers)</t>
  </si>
  <si>
    <t>Not relevant</t>
  </si>
  <si>
    <t>- Potential administrative costs for authorisation</t>
  </si>
  <si>
    <t>Likelihood of being triggered</t>
  </si>
  <si>
    <t>Description</t>
  </si>
  <si>
    <t>This regulation is based on the United Nations’ Globally Harmonised System (GHS). The overall objective of the regulation is to “[…] ensure a high level of protection of human health and the environment as well as the free movement of chemical substances, mixtures and certain specific articles, while enhancing competitiveness and innovation.” (CLP, 2008, Article 1).  CLP is legally binding across Member States and directly applicable to all industrial sectors. It requires manufacturers, importers or downstream users of substances or mixtures to classify, label and package their hazardous chemicals appropriately before placing them on the market.</t>
  </si>
  <si>
    <t>Will definitely be triggered</t>
  </si>
  <si>
    <t>REACH - Registration, Information in supply chain, Downstream users</t>
  </si>
  <si>
    <t>REACH imposes a general obligation to provide ECHA with information on all substances and mixtures 
that are placed on the market in the EU (TITLE II). TITLE IV and TITLE V further details what type of information to communicate through the supply chain</t>
  </si>
  <si>
    <t>- Exposure and risk assessment to be included in safety data sheet</t>
  </si>
  <si>
    <t>Implement any new risk management measures necessary for a reprotoxic substance. These may be self-identified or set out in the safety data sheet.</t>
  </si>
  <si>
    <t>REACH - Evaluation</t>
  </si>
  <si>
    <t>TITLE VI sets out information requirements for a Member State when carrying out substance evaluation and require companies to provide any additional data needed for the evaluation process requested by the Members State.</t>
  </si>
  <si>
    <t>Will potentially be triggered</t>
  </si>
  <si>
    <r>
      <t xml:space="preserve">- Provide data </t>
    </r>
    <r>
      <rPr>
        <u/>
        <sz val="10"/>
        <color theme="1"/>
        <rFont val="Open Sans"/>
        <family val="2"/>
      </rPr>
      <t>if requested</t>
    </r>
    <r>
      <rPr>
        <sz val="10"/>
        <color theme="1"/>
        <rFont val="Open Sans"/>
        <family val="2"/>
      </rPr>
      <t xml:space="preserve"> by authorities as part of a substance evaluation process</t>
    </r>
  </si>
  <si>
    <t xml:space="preserve">The aim of the authorisation route is to ensure that the risks from substances of very high concern (SVHCs) are controlled and that these substances are progressively replaced by technically and economically feasible alternatives. 
The first step in the authorisation process is the identification of a substance as a Substance of Very High Concern (SVHC). After a substance has been identified as an SVHC, it is immediately included in the Candidate List – the list of substances that are evaluated for inclusion in Annex XIV. </t>
  </si>
  <si>
    <r>
      <rPr>
        <u/>
        <sz val="10"/>
        <color theme="1"/>
        <rFont val="Open Sans"/>
        <family val="2"/>
      </rPr>
      <t>If identified as SVHC:</t>
    </r>
    <r>
      <rPr>
        <sz val="10"/>
        <color theme="1"/>
        <rFont val="Open Sans"/>
        <family val="2"/>
      </rPr>
      <t xml:space="preserve"> 
- Provide safety data sheets if concentration of silver in mixture/article &gt;0.1% 
- Exposure and risk assessment to be included in safety data sheet</t>
    </r>
  </si>
  <si>
    <r>
      <rPr>
        <u/>
        <sz val="10"/>
        <color theme="1"/>
        <rFont val="Open Sans"/>
        <family val="2"/>
      </rPr>
      <t>If identified as SVHC:</t>
    </r>
    <r>
      <rPr>
        <sz val="10"/>
        <color theme="1"/>
        <rFont val="Open Sans"/>
        <family val="2"/>
      </rPr>
      <t xml:space="preserve">
- Data gathering to identify possible alternatives to silver compounds</t>
    </r>
  </si>
  <si>
    <r>
      <rPr>
        <u/>
        <sz val="10"/>
        <color theme="1"/>
        <rFont val="Open Sans"/>
        <family val="2"/>
      </rPr>
      <t>If identified as SVHC:</t>
    </r>
    <r>
      <rPr>
        <sz val="10"/>
        <color theme="1"/>
        <rFont val="Open Sans"/>
        <family val="2"/>
      </rPr>
      <t xml:space="preserve">
- ECHA notification
</t>
    </r>
    <r>
      <rPr>
        <u/>
        <sz val="10"/>
        <color theme="1"/>
        <rFont val="Open Sans"/>
        <family val="2"/>
      </rPr>
      <t xml:space="preserve">
Voluntary effort: 
</t>
    </r>
    <r>
      <rPr>
        <sz val="10"/>
        <color theme="1"/>
        <rFont val="Open Sans"/>
        <family val="2"/>
      </rPr>
      <t>- R&amp;D / substitution efforts to phase out the silver compounds.</t>
    </r>
    <r>
      <rPr>
        <u/>
        <sz val="10"/>
        <color theme="1"/>
        <rFont val="Open Sans"/>
        <family val="2"/>
      </rPr>
      <t xml:space="preserve"> 
</t>
    </r>
    <r>
      <rPr>
        <sz val="10"/>
        <color theme="1"/>
        <rFont val="Open Sans"/>
        <family val="2"/>
      </rPr>
      <t xml:space="preserve">- Input to public consultations if recommended for Authorisation
- Voluntary substitution to avoid using silver compounds
</t>
    </r>
  </si>
  <si>
    <t xml:space="preserve">The aim of the authorisation route is to ensure that the risks from substances of very high concern (SVHCs) are controlled and that these substances are progressively replaced by technically and economically feasible alternatives.  A substance is included in Annex XIV with a sunset date, which is the date after which the substance cannot be placed on the market unless an authorisation is granted. An authorisation can be obtained by submitting an application to ECHA or, for downstream users, through an upstream user application. </t>
  </si>
  <si>
    <t>- Data gathering to identify possible alternatives to silver.</t>
  </si>
  <si>
    <t>May cease use if authorisation is not granted</t>
  </si>
  <si>
    <r>
      <rPr>
        <u/>
        <sz val="10"/>
        <color theme="1"/>
        <rFont val="Open Sans"/>
        <family val="2"/>
      </rPr>
      <t xml:space="preserve">If included in Annex XIV: </t>
    </r>
    <r>
      <rPr>
        <sz val="10"/>
        <color theme="1"/>
        <rFont val="Open Sans"/>
        <family val="2"/>
      </rPr>
      <t xml:space="preserve">
- R&amp;D / substitution efforts to phase out use of the substances
- Apply for authorisation and potential re-application
</t>
    </r>
    <r>
      <rPr>
        <u/>
        <sz val="10"/>
        <color theme="1"/>
        <rFont val="Open Sans"/>
        <family val="2"/>
      </rPr>
      <t>Voluntary efforts:</t>
    </r>
    <r>
      <rPr>
        <sz val="10"/>
        <color theme="1"/>
        <rFont val="Open Sans"/>
        <family val="2"/>
      </rPr>
      <t xml:space="preserve">
- Input to stakeholder consultation on applications for authorisation</t>
    </r>
  </si>
  <si>
    <t>A restriction can be proposed when there is a concern that a substance poses an unacceptable risk to human health or the environment. The restriction process under REACH complements the authorisation process and can address any remaining risks not addressed by authorisations. This may be substances that are not yet included in Annex XIV or risks from substances included in Annex XIV for which the use(s) is exempt, e.g. import of articles</t>
  </si>
  <si>
    <r>
      <rPr>
        <u/>
        <sz val="10"/>
        <color theme="1"/>
        <rFont val="Open Sans"/>
        <family val="2"/>
      </rPr>
      <t xml:space="preserve">Under Entry 30: 
</t>
    </r>
    <r>
      <rPr>
        <sz val="10"/>
        <color theme="1"/>
        <rFont val="Open Sans"/>
        <family val="2"/>
      </rPr>
      <t>- Updating labels on substances and mixtures intended for professional users exceeding 0.3%w/w concentration limit</t>
    </r>
  </si>
  <si>
    <r>
      <rPr>
        <u/>
        <sz val="10"/>
        <color theme="1"/>
        <rFont val="Open Sans"/>
        <family val="2"/>
      </rPr>
      <t xml:space="preserve">If a restriction is adopted: </t>
    </r>
    <r>
      <rPr>
        <sz val="10"/>
        <color theme="1"/>
        <rFont val="Open Sans"/>
        <family val="2"/>
      </rPr>
      <t xml:space="preserve">
Limitations or cease use</t>
    </r>
  </si>
  <si>
    <r>
      <rPr>
        <u/>
        <sz val="10"/>
        <color theme="1"/>
        <rFont val="Open Sans"/>
        <family val="2"/>
      </rPr>
      <t xml:space="preserve">If a restriction is adopted: </t>
    </r>
    <r>
      <rPr>
        <sz val="10"/>
        <color theme="1"/>
        <rFont val="Open Sans"/>
        <family val="2"/>
      </rPr>
      <t xml:space="preserve">
Requirements may be included</t>
    </r>
  </si>
  <si>
    <r>
      <rPr>
        <u/>
        <sz val="10"/>
        <color theme="1"/>
        <rFont val="Open Sans"/>
        <family val="2"/>
      </rPr>
      <t>Voluntary efforts:</t>
    </r>
    <r>
      <rPr>
        <sz val="10"/>
        <color theme="1"/>
        <rFont val="Open Sans"/>
        <family val="2"/>
      </rPr>
      <t xml:space="preserve">
Input to stakeholder consultation on a potential new restriction</t>
    </r>
  </si>
  <si>
    <t>This regulation implements the Rotterdam Convention in the EU (Rotterdam Convention, 2017). The objectives of the regulation are to “promote shared responsibility and cooperative efforts in the international movement of hazardous chemicals in order to protect human health and the environment from potential harm” and “contribute to the environmentally sound use of hazardous chemicals” (Article 1). It also ensures that CLP requirements apply to chemicals when exported from the EU to third party countries.</t>
  </si>
  <si>
    <r>
      <rPr>
        <sz val="10"/>
        <color theme="1"/>
        <rFont val="Open Sans"/>
        <family val="2"/>
      </rPr>
      <t>- Updating labels and safety data sheets for chemicals intended for export in line with requirements under CLP</t>
    </r>
  </si>
  <si>
    <t>The directive on the protection of the health and safety of workers from the risks related to chemical agents at work (CAD) (98/24/EC) “lays down minimum requirements for the protection of workers from risks to their safety and health arising, or likely to arise, from the effects of chemical agents that are present at the workplace or as a result of any work activity involving chemical agents” (Article 1(1)). The scope of the regulation covers “[…] where hazardous chemical agents are present or may be present at the workplace […]” (Article 1(2)).</t>
  </si>
  <si>
    <t>It is currently unclear if this will be triggered, as it may already be in place</t>
  </si>
  <si>
    <r>
      <rPr>
        <u/>
        <sz val="10"/>
        <color theme="1"/>
        <rFont val="Open Sans"/>
        <family val="2"/>
      </rPr>
      <t xml:space="preserve">Under Article 5: </t>
    </r>
    <r>
      <rPr>
        <sz val="10"/>
        <color theme="1"/>
        <rFont val="Open Sans"/>
        <family val="2"/>
      </rPr>
      <t xml:space="preserve">
- Potential requirements to monitor exposure levels to workers, to meet the legislation's objective of eliminating/reducing worker exposure to hazardous substance</t>
    </r>
  </si>
  <si>
    <r>
      <rPr>
        <u/>
        <sz val="10"/>
        <color theme="1"/>
        <rFont val="Open Sans"/>
        <family val="2"/>
      </rPr>
      <t xml:space="preserve">Under Article 8: 
</t>
    </r>
    <r>
      <rPr>
        <sz val="10"/>
        <color theme="1"/>
        <rFont val="Open Sans"/>
        <family val="2"/>
      </rPr>
      <t>Potential additional requirements to provide relevant training and information to workers</t>
    </r>
  </si>
  <si>
    <r>
      <rPr>
        <u/>
        <sz val="10"/>
        <color theme="1"/>
        <rFont val="Open Sans"/>
        <family val="2"/>
      </rPr>
      <t xml:space="preserve">Under Article 5: 
</t>
    </r>
    <r>
      <rPr>
        <sz val="10"/>
        <color theme="1"/>
        <rFont val="Open Sans"/>
        <family val="2"/>
      </rPr>
      <t>Potential additional requirements to implement risk management measures to mitigate worker exposure, to meet the legislation's objective of eliminating/reducing worker exposure to hazardous substance</t>
    </r>
  </si>
  <si>
    <t xml:space="preserve">The directive is “[…] to implement measures to encourage improvements in the safety and health at work of pregnant workers and workers who have recently given birth or who are breastfeeding” (Article 1(1)). This statement also defines the scope of the regulation.  </t>
  </si>
  <si>
    <r>
      <rPr>
        <u/>
        <sz val="10"/>
        <color theme="1"/>
        <rFont val="Open Sans"/>
        <family val="2"/>
      </rPr>
      <t xml:space="preserve">Under Article 5: </t>
    </r>
    <r>
      <rPr>
        <sz val="10"/>
        <color theme="1"/>
        <rFont val="Open Sans"/>
        <family val="2"/>
      </rPr>
      <t xml:space="preserve">
- If based on an assessment it is considered dangerous to pregnancy worker needs to be moved away from activities with exposure. According to Annex I A(3)), Repr 1B is one of the criteria for this action.</t>
    </r>
  </si>
  <si>
    <r>
      <t xml:space="preserve">As seen under 'Personnel', required risk management measure is to move the pregnant workers. No </t>
    </r>
    <r>
      <rPr>
        <i/>
        <u/>
        <sz val="10"/>
        <color theme="1"/>
        <rFont val="Open Sans"/>
        <family val="2"/>
      </rPr>
      <t>additional</t>
    </r>
    <r>
      <rPr>
        <i/>
        <sz val="10"/>
        <color theme="1"/>
        <rFont val="Open Sans"/>
        <family val="2"/>
      </rPr>
      <t xml:space="preserve"> impacts under this requirement.</t>
    </r>
  </si>
  <si>
    <t xml:space="preserve">According to this directive “[…] Member States shall ensure in general that employers guarantee that young people have working conditions which suit their age. They shall ensure that young people are protected against economic exploitation and against any work likely to harm their safety, health or physical, mental, moral or social development or to jeopardize their education” (Article 1(3)). The scope of the regulation is anyone under the age of 18 with an employment contract/employment relationship, although in some Member States this may not apply for short-term work (e.g. domestic service or work not considered harmful and in a family undertaking) (Article 2). </t>
  </si>
  <si>
    <r>
      <rPr>
        <sz val="10"/>
        <color theme="1"/>
        <rFont val="Open Sans"/>
        <family val="2"/>
      </rPr>
      <t xml:space="preserve">- Implementation of monitoring to identify potential levels of exposure to young workers </t>
    </r>
  </si>
  <si>
    <r>
      <rPr>
        <u/>
        <sz val="10"/>
        <color theme="1"/>
        <rFont val="Open Sans"/>
        <family val="2"/>
      </rPr>
      <t xml:space="preserve">Under Article 7: </t>
    </r>
    <r>
      <rPr>
        <sz val="10"/>
        <color theme="1"/>
        <rFont val="Open Sans"/>
        <family val="2"/>
      </rPr>
      <t xml:space="preserve">
- Young people are prohibited from working where exposed to chemical agents. According to Annex I (3), a Repr 1B classification is one of the criteria for this action.</t>
    </r>
  </si>
  <si>
    <r>
      <t xml:space="preserve">As seen under 'Personnel', required risk management measure is to move the young workers. No </t>
    </r>
    <r>
      <rPr>
        <i/>
        <u/>
        <sz val="10"/>
        <color theme="1"/>
        <rFont val="Open Sans"/>
        <family val="2"/>
      </rPr>
      <t>additional</t>
    </r>
    <r>
      <rPr>
        <i/>
        <sz val="10"/>
        <color theme="1"/>
        <rFont val="Open Sans"/>
        <family val="2"/>
      </rPr>
      <t xml:space="preserve"> impacts under this requirement.</t>
    </r>
  </si>
  <si>
    <t>Water Framework Directive</t>
  </si>
  <si>
    <t xml:space="preserve">The main objectives of the Water Framework Directive (2000, Article 1) are to protect and enhance the status of aquatic ecosystems, eliminate hazardous substances and to ensure sufficient supply of food quality surface and ground water. The Directive sets out indicators (e.g. biological, chemical and ecological) for determining the status of water quality, but it is up to each Member State to identify and implement the appropriate measures to achieve ‘good water status’ in its waterbodies. </t>
  </si>
  <si>
    <t>Ground Water Directive</t>
  </si>
  <si>
    <t xml:space="preserve">The purpose of the Groundwater directive is to establish “[…] specific measures as provided for in Article 17(1) and (2) of Directive 2000/60/EC in order to prevent and control groundwater pollution.” (Groundwater Directive, 2006, Article 1). The Groundwater Directive is closely linked to the Water Framework Directive (Directive 2000/60/EC), but it sets out additional, complementary criteria for assessing ‘good groundwater chemical status’ and criteria for “[…] the identification and reversal of significant and sustained upward trends and for the definition of starting points for trend reversals.” (Article 1). </t>
  </si>
  <si>
    <t xml:space="preserve">The directive aims to “[…] protect the environment and human health by preventing or reducing the adverse impacts of the generation and management of waste and by reducing overall impacts of resource use and improving the efficiency of such use”.  The directive defines ‘waste’ as “[…] any substance or object which the holder discards or intends or is required to discard” (Waste Framework Directive, 2006, Article 3). </t>
  </si>
  <si>
    <r>
      <rPr>
        <sz val="10"/>
        <color theme="1"/>
        <rFont val="Open Sans"/>
        <family val="2"/>
      </rPr>
      <t>- Labelling waste as hazardous - in accordance with international and Community standards
- ‘Safe’ packaging - ensuring protection of human health and the environment</t>
    </r>
  </si>
  <si>
    <r>
      <rPr>
        <sz val="10"/>
        <color theme="1"/>
        <rFont val="Open Sans"/>
        <family val="2"/>
      </rPr>
      <t xml:space="preserve">- Testing silver compounds content in the waste
- Any additional data collection needed for the record keeping. </t>
    </r>
  </si>
  <si>
    <t>The purpose of the directive is “to ensure that products placed on the market are safe” (Article 1(1)), but is superseded by other legislation that already covers risks. The scope of the directive includes any product/service which is for consumers or likely to be used by consumers (Article 2(a)), this includes the marketing and placing on the market of these products. However, this “shall not apply to second-hand products supplied as antiques or as products to be repaired or reconditioned prior to being used, provided that the supplier clearly informs the person to whom he supplies the product to that effect” (Article 2(a)).</t>
  </si>
  <si>
    <r>
      <t xml:space="preserve">Under Article 8: 
</t>
    </r>
    <r>
      <rPr>
        <sz val="10"/>
        <color theme="1"/>
        <rFont val="Open Sans"/>
        <family val="2"/>
      </rPr>
      <t>- Competent authority of the Member State has the right to ask for labelling of the risks of the product</t>
    </r>
  </si>
  <si>
    <r>
      <t xml:space="preserve">Under Article 8: 
</t>
    </r>
    <r>
      <rPr>
        <sz val="10"/>
        <color theme="1"/>
        <rFont val="Open Sans"/>
        <family val="2"/>
      </rPr>
      <t>- Competent authority of the Member State has the right to ask for information on the products</t>
    </r>
  </si>
  <si>
    <r>
      <t xml:space="preserve">Under Article 8: 
</t>
    </r>
    <r>
      <rPr>
        <sz val="10"/>
        <color theme="1"/>
        <rFont val="Open Sans"/>
        <family val="2"/>
      </rPr>
      <t>- Competent authority of the Member State has the right to place a temporary ban on the product while the risks are being assessed
- If the product is deemed dangerous, the Competent Authority also has the right to remove products from the market and/or order/co-ordinate a recall the product</t>
    </r>
  </si>
  <si>
    <t xml:space="preserve">Industrial Emissions Directive (2010/75/EC) - The purpose of the directive is to be an “integrated prevention and control of pollution arising from industrial activities”, with the focus primarily on the protection of the environment – including from emissions to air, water, land and prevention of waste (Article 1). The scope of the directive is on industrial activities (Chapters II to VI), but does “not apply to research activities, development activities or the testing of new products and processes” (Article 2). 
Overall action is recommended to replace substances/mixtures which because of their content of VOCs are classified as a CMR substance. This is particularly relevant for organic silver compounds, silver carbonate, silver acetate and other silver substances produced in a mixture with VOCs. There are other requirements placed on other hazardous substances. Once action is taken, the Member State is then required to notify the Commission through the RAPEX information service (Article 12). </t>
  </si>
  <si>
    <t>- Additional requirements may be required if an emission limit and/or environmental quality standard are set
- Additional requirements (including plant closure) may be placed if an incident/accident occurs, or if there non-compliance with the legislation</t>
  </si>
  <si>
    <t>- Additional requirements may be set if an incident/accident occurs, or if there is non-compliance. Although in these situations, the Environmental Liabilities Directive would supersede the IED</t>
  </si>
  <si>
    <t>The directive sets out the requirements for safety that toys for use in play by children under the age of 14 must meet before they can be marketed in the EU. The scope of the regulation does not apply to: playground equipment intended for public use; automatic playing machines, whether coin operated or not, intended for public use; toy vehicles equipped with combustion engines; toy steam engines; and slings and catapults. Overall, a toy with a substance that has a CMR classification of Category 1A and 1B will be banned unless specific requirements are met.</t>
  </si>
  <si>
    <r>
      <t xml:space="preserve">If a derogation is put in place (a maximum of 5 years, unless safety concerns arise before this):
</t>
    </r>
    <r>
      <rPr>
        <sz val="10"/>
        <color theme="1"/>
        <rFont val="Open Sans"/>
        <family val="2"/>
      </rPr>
      <t>- Must collect information to inform the Scientific Committee’s decision on whether to maintain the derogation</t>
    </r>
  </si>
  <si>
    <r>
      <t>If the requirements are not met for a derogation to be put in place:</t>
    </r>
    <r>
      <rPr>
        <sz val="10"/>
        <color theme="1"/>
        <rFont val="Open Sans"/>
        <family val="2"/>
      </rPr>
      <t xml:space="preserve">
- Ban the use of the substance(s)</t>
    </r>
  </si>
  <si>
    <r>
      <t xml:space="preserve">If a derogation is put in place (a maximum of 5 years, unless safety concerns arise before this):
</t>
    </r>
    <r>
      <rPr>
        <sz val="10"/>
        <color theme="1"/>
        <rFont val="Open Sans"/>
        <family val="2"/>
      </rPr>
      <t>- Record keeping to inform the Scientific Committee assessment</t>
    </r>
  </si>
  <si>
    <t>This Regulation establishes rules to be complied with by any cosmetic product made available on the market, in order to ensure the functioning of the internal market and a high level of protection of human health” (Article 1). The scope of the regulation does not cover any medicinal products, devices or biocidal products. The following requirements are already in place for silver and silver compounds under the cosmetics regulation: 
- Under Annex III - silver nitrate is on the list of substances which cosmetic products should not contain, except subject to the restriction: silver nitrate is allowed for colouring eyelashes and eyebrows (maximum concentration of 4%). However, cosmetic products with silver nitrate must include labelling that it contains silver nitrate and a warning that a customer must rinse their eye immediately if the product comes in contact with their eye;
- Under Annex IV - silver metal is on the list of colorants allowed in cosmetic products to give white colour. However, must be in concentration no less than 99.5% silver metal (Commission Directive 95/45/EC (E 174)); and
- Under Annex V - silver chloride (deposited on titanium dioxide) is on the list of preservatives allowed in cosmetic products. However, it must be in concentration of 0.004% as silver chloride, 20 % AgCl (w/w) on TiO2, and not be used in products for children under 3 years of age, in oral products and in eye and lip products.
Overall, the regulation prohibits the use of category 1A and 1B CMR substances (Article 15) unless specific requirements are met.</t>
  </si>
  <si>
    <r>
      <rPr>
        <u/>
        <sz val="10"/>
        <color theme="1"/>
        <rFont val="Open Sans"/>
        <family val="2"/>
      </rPr>
      <t>If the requirements are met for an exception under Article 15</t>
    </r>
    <r>
      <rPr>
        <sz val="10"/>
        <color theme="1"/>
        <rFont val="Open Sans"/>
        <family val="2"/>
      </rPr>
      <t>: 
- All ingredients as well as information on the potential risks must be included on the packaging of the cosmetics product</t>
    </r>
  </si>
  <si>
    <r>
      <rPr>
        <u/>
        <sz val="10"/>
        <color theme="1"/>
        <rFont val="Open Sans"/>
        <family val="2"/>
      </rPr>
      <t>If the requirements are met for an exception under Article 15</t>
    </r>
    <r>
      <rPr>
        <sz val="10"/>
        <color theme="1"/>
        <rFont val="Open Sans"/>
        <family val="2"/>
      </rPr>
      <t>: 
- An assessment of safety is required, in order to consider the overall exposure to the substance</t>
    </r>
  </si>
  <si>
    <r>
      <rPr>
        <u/>
        <sz val="10"/>
        <color theme="1"/>
        <rFont val="Open Sans"/>
        <family val="2"/>
      </rPr>
      <t>If the requirements are not met for an exception under Article 15</t>
    </r>
    <r>
      <rPr>
        <sz val="10"/>
        <color theme="1"/>
        <rFont val="Open Sans"/>
        <family val="2"/>
      </rPr>
      <t xml:space="preserve">: 
- Complete ban </t>
    </r>
  </si>
  <si>
    <r>
      <rPr>
        <u/>
        <sz val="10"/>
        <color theme="1"/>
        <rFont val="Open Sans"/>
        <family val="2"/>
      </rPr>
      <t>If the requirements are met for an exception under Article 15</t>
    </r>
    <r>
      <rPr>
        <sz val="10"/>
        <color theme="1"/>
        <rFont val="Open Sans"/>
        <family val="2"/>
      </rPr>
      <t>: 
- Information requirements may be made by the Scientific Committee on Consumer Safety (SCCS) every five years (or as soon as safety concerns arise)</t>
    </r>
  </si>
  <si>
    <t>The purpose of the regulation is to lay “[…] down conditions for the placing or making available on the market of construction products […]” (Article 1), were a construction product refers to “any product or kit which is produced and placed on the market for incorporation in a permanent manner in construction works or parts thereof […]” (Article 2). Overall particular emphasis is given in the regulation to the workers and local health and release into the environment (Annex I). Although the regulation is superseded by a number of others, including REACH, Biocides, Waste Framework Directive and CLH directive.</t>
  </si>
  <si>
    <t>- Producers of the construction products must declare the content of hazardous substances in construction products</t>
  </si>
  <si>
    <t xml:space="preserve">The eco-label regulation is a voluntary label of environmental excellence that is awarded to products and services meeting high environmental standards throughout their life-cycle – this also includes impacts on health. The scope of the label covers “any goods or services which are supplied for distribution, consumption or use on the Community market whether in return for payment or free of charge” (Article 1(1)), but does not include medicinal products for human use, for veterinary use or any other type of medical device (Article 1(2)). Overall, any substance that this recognised as a CMR (irrespective of category) will automatically lose the ability to be awarded the eco-label unless specific requirements are met. </t>
  </si>
  <si>
    <r>
      <rPr>
        <u/>
        <sz val="10"/>
        <color theme="1"/>
        <rFont val="Open Sans"/>
        <family val="2"/>
      </rPr>
      <t>If conditions are not met for the label to be kept:</t>
    </r>
    <r>
      <rPr>
        <sz val="10"/>
        <color theme="1"/>
        <rFont val="Open Sans"/>
        <family val="2"/>
      </rPr>
      <t xml:space="preserve">
- Products will automatically lose the ability to be awarded the eco-label</t>
    </r>
  </si>
  <si>
    <r>
      <t xml:space="preserve">It may be possible </t>
    </r>
    <r>
      <rPr>
        <u/>
        <sz val="10"/>
        <color theme="1"/>
        <rFont val="Open Sans"/>
        <family val="2"/>
      </rPr>
      <t xml:space="preserve">under certain circumstances </t>
    </r>
    <r>
      <rPr>
        <sz val="10"/>
        <color theme="1"/>
        <rFont val="Open Sans"/>
        <family val="2"/>
      </rPr>
      <t>to achieve a derogation,but would require data confirming:
- it is not technically feasible to substitute (substance, design etc.); or 
- the products have a higher overall environmental performance than other similar goods</t>
    </r>
  </si>
  <si>
    <t xml:space="preserve">The directive aims at the free market circulation of machinery and the protection of workers and consumers that use this machinery. The scope of the regulation includes products such as machinery and interchangeable equipment, and excludes specific products such as motor vehicles, electrical goods that are used in homes and offices and high-voltage electrical equipment like transformers – see Article 1 for more information. The directive requires that the design and construction of the machinery limits any risks of exposure to hazardous materials used in the machine (Annex I - 1.5.12). The direct implications of this directive is on machinery manufacturers, and indirectly to the users of the machinery. </t>
  </si>
  <si>
    <t>- Machinery users required to implement risk management measures to mitigate potential toxicity from hazardous substances, such as when cleaning the machinery</t>
  </si>
  <si>
    <t>Medical devices are referred to as “[…] any instrument, apparatus, appliance, software, implant, reagent, material or other article intended by the manufacturer to be used, alone or in combination, for human beings for […]” for diagnosis, monitoring, prevention etc. (Article 2). The scope of the regulation does not include the following, particularly as they are already covered by other regulations (see Article 1(6)): in vitro diagnostic medical devices; medicinal products; advanced therapy medicinal products; advanced therapy medicinal products; human blood, blood products, plasma or blood cells of human origin or devices which incorporate such blood products; cosmetic products; transplants, tissues or cells of human / animal origin, their derivatives, or products containing or consisting of them; products that contain/consist of viable biological material/viable organisms; and food. The conditions for the requirements of this legislation being triggered is if the CMR substance is over 0.1% (weight by weight).</t>
  </si>
  <si>
    <r>
      <t>If the substance is over 0.1% (weight by weight) and additional requirements met:</t>
    </r>
    <r>
      <rPr>
        <sz val="10"/>
        <color theme="1"/>
        <rFont val="Open Sans"/>
        <family val="2"/>
      </rPr>
      <t xml:space="preserve">
- Additional labelling requirements of the parts/material that are above this concentration on device and/or packaging (Annex I, 10.4.5)</t>
    </r>
  </si>
  <si>
    <r>
      <t>If the substance is over 0.1% (weight by weight) and additional requirements met:</t>
    </r>
    <r>
      <rPr>
        <sz val="10"/>
        <color theme="1"/>
        <rFont val="Open Sans"/>
        <family val="2"/>
      </rPr>
      <t xml:space="preserve">
- Undertake assessments of: potential patient/user exposure; an analysis of alternatives; and why the substance should still be used (Annex I, 10.4.2)</t>
    </r>
  </si>
  <si>
    <r>
      <t>If the substance is over 0.1% (weight by weight) and additional requirements are not met:</t>
    </r>
    <r>
      <rPr>
        <sz val="10"/>
        <color theme="1"/>
        <rFont val="Open Sans"/>
        <family val="2"/>
      </rPr>
      <t xml:space="preserve">
- Ban use of substance</t>
    </r>
  </si>
  <si>
    <t>The regulation is on the “[…] placing on the market, making available on the market or putting into service of in vitro diagnostic medical devices for human use and accessories for such devices in the Union […]” (Article 1), in particular to protect the health of patients and users (paragraph 2). In vitro devices refer to “[…] a reagent, reagent product, calibrator, control material, kit, instrument, apparatus, piece of equipment, software or system […]” used for the examination of specimen from the human body (Article 2(2)). The scope of the regulation does not include (Article 1(2)):  products for general laboratory use or research-use only products – unless specifically manufactured for in vitro diagnostic examination; invasive sampling products or products which are directly applied to the human body for the purpose of obtaining a specimen; internationally certified reference materials; and materials used for external quality assessment schemes. Overall, the regulation advises that the use of CMR substances in in vitro devices is reduced to as low levels as possible.</t>
  </si>
  <si>
    <t>The regulation “lays down rules for the authorisation of plant protection products in commercial form and for their placing on the market, use and control within the Community” (Article 1). According to Article 2, plant protection products include products intended to: “protecting plants or plant products against all harmful organisms or preventing the action of such organisms […]”; “influencing the life processes of plants […] other than as a nutrient”; “preserving plant products […]”; “destroying undesired plants or parts of plants […]”; and “checking or preventing undesired growth of plants […]”.</t>
  </si>
  <si>
    <r>
      <t xml:space="preserve">If approved (for a maximum of 5 years):
</t>
    </r>
    <r>
      <rPr>
        <sz val="10"/>
        <color theme="1"/>
        <rFont val="Open Sans"/>
        <family val="2"/>
      </rPr>
      <t>- Monitoring requirements to ensure that residues remain within the prescribed levels</t>
    </r>
  </si>
  <si>
    <r>
      <t xml:space="preserve">If approved (for a maximum of 5 years):
</t>
    </r>
    <r>
      <rPr>
        <sz val="10"/>
        <color theme="1"/>
        <rFont val="Open Sans"/>
        <family val="2"/>
      </rPr>
      <t>- Risk management measures (e.g. a closed system) to ensure that levels remain within prescribed levels</t>
    </r>
  </si>
  <si>
    <r>
      <t xml:space="preserve">If the substance is approved:
</t>
    </r>
    <r>
      <rPr>
        <sz val="10"/>
        <color theme="1"/>
        <rFont val="Open Sans"/>
        <family val="2"/>
      </rPr>
      <t>- Potential limit value set only if human exposure is negligible (e.g. used in a closed system) and residues of the active substance where residues on food and feed do not exceed 0.01 mg/kg (following Regulation (EC) No 396/2005)</t>
    </r>
    <r>
      <rPr>
        <u/>
        <sz val="10"/>
        <color theme="1"/>
        <rFont val="Open Sans"/>
        <family val="2"/>
      </rPr>
      <t xml:space="preserve">
If the substance is not approved:</t>
    </r>
    <r>
      <rPr>
        <sz val="10"/>
        <color theme="1"/>
        <rFont val="Open Sans"/>
        <family val="2"/>
      </rPr>
      <t xml:space="preserve">
- Complete ban of use in pesticides</t>
    </r>
  </si>
  <si>
    <t xml:space="preserve">The regulation “establishes rules designed to achieve the free movement of detergents and surfactants for detergents in the internal market while, at the same time, ensuring a high degree of protection of the environment and human health” (Article 1). According to Article 2, a detergent includes “any substance or mixture containing soaps and/or other surfactants intended for washing and cleaning processes”, which includes auxiliary washing mixtures, laundry fabric-softeners, cleaning mixtures and other cleaning and washing mixtures. The focus of the legislation is primarily on preventing impacts on the environment (esp. looking at biodegradability) although there are elements that relate to human health as well. </t>
  </si>
  <si>
    <r>
      <rPr>
        <u/>
        <sz val="10"/>
        <color theme="1"/>
        <rFont val="Open Sans"/>
        <family val="2"/>
      </rPr>
      <t>Under Article 11:</t>
    </r>
    <r>
      <rPr>
        <sz val="10"/>
        <color theme="1"/>
        <rFont val="Open Sans"/>
        <family val="2"/>
      </rPr>
      <t xml:space="preserve"> 
- Additional labelling requirements</t>
    </r>
  </si>
  <si>
    <r>
      <rPr>
        <u/>
        <sz val="10"/>
        <color theme="1"/>
        <rFont val="Open Sans"/>
        <family val="2"/>
      </rPr>
      <t>Under Article 8:</t>
    </r>
    <r>
      <rPr>
        <sz val="10"/>
        <color theme="1"/>
        <rFont val="Open Sans"/>
        <family val="2"/>
      </rPr>
      <t xml:space="preserve"> 
- Additional testing requirements 
</t>
    </r>
    <r>
      <rPr>
        <u/>
        <sz val="10"/>
        <color theme="1"/>
        <rFont val="Open Sans"/>
        <family val="2"/>
      </rPr>
      <t xml:space="preserve">
Under Article 9: </t>
    </r>
    <r>
      <rPr>
        <sz val="10"/>
        <color theme="1"/>
        <rFont val="Open Sans"/>
        <family val="2"/>
      </rPr>
      <t xml:space="preserve">
- Additional information requirements</t>
    </r>
  </si>
  <si>
    <r>
      <rPr>
        <u/>
        <sz val="10"/>
        <color theme="1"/>
        <rFont val="Open Sans"/>
        <family val="2"/>
      </rPr>
      <t xml:space="preserve">Under Article 18: </t>
    </r>
    <r>
      <rPr>
        <sz val="10"/>
        <color theme="1"/>
        <rFont val="Open Sans"/>
        <family val="2"/>
      </rPr>
      <t xml:space="preserve">
- Potential to ban or limit placing on the market of the detergent </t>
    </r>
  </si>
  <si>
    <r>
      <rPr>
        <u/>
        <sz val="10"/>
        <color theme="1"/>
        <rFont val="Open Sans"/>
        <family val="2"/>
      </rPr>
      <t xml:space="preserve">Under Article 9: </t>
    </r>
    <r>
      <rPr>
        <sz val="10"/>
        <color theme="1"/>
        <rFont val="Open Sans"/>
        <family val="2"/>
      </rPr>
      <t xml:space="preserve">
- Additional information requirements</t>
    </r>
  </si>
  <si>
    <t xml:space="preserve">The textile regulation includes “[…] rules concerning the use of textile fibre names and related labelling and marking of fibre composition of textile products […] with a view to improving the functioning of the internal market and to providing accurate information to consumers” (Article 1) . The scope of the legislation includes a variety of textile products (see Annex 2(2), but does not include textile products made in homes, by direct contracting with independent firms or self-employed tailors. Based on Article 25, a study was undertaken by the Commission to evaluate the causal link between allergic reactions and chemical substances. Although silver is noted in the results of this study (EC, 2014), there was no evidence found to set additional requirements for silver. </t>
  </si>
  <si>
    <t>It is currently unclear if this will be triggered, as it may have no effect</t>
  </si>
  <si>
    <r>
      <rPr>
        <u/>
        <sz val="10"/>
        <color theme="1"/>
        <rFont val="Open Sans"/>
        <family val="2"/>
      </rPr>
      <t>If the Commission decides to revisit silver in textile products:</t>
    </r>
    <r>
      <rPr>
        <sz val="10"/>
        <color theme="1"/>
        <rFont val="Open Sans"/>
        <family val="2"/>
      </rPr>
      <t xml:space="preserve">
- It may trigger additional labelling requirements for hazardous substances in textiles </t>
    </r>
  </si>
  <si>
    <t>The directive sets out eco-design requirements (i.e. “any requirement in relation to a product, or the design of a product, intended to improve its environmental performance, or any requirement for the supply of information with regard to the environmental aspects of a product” Article 2(24)) for energy-using or energy-related products (i.e. “any good that has an impact on energy consumption during use which is placed on the market and/or put into service”, Article 2(1)) sold in the EU. The scope of this directive includes all such goods that are placed on the market and/or put into service (Article 1(2)), but does not apply to “means of transport for persons or goods” (Article 1(3)).</t>
  </si>
  <si>
    <t xml:space="preserve">The purpose of this legislation is to manage waste from extractive industries within the EU – meaning that the direct scope of the legislation is the extractives/mining industry. However, changes to the costs for the mining and processing of silver-containing ore will have indirect impacts on the manufacture of silver and silver compounds through the cost of silver (metal). In turn, this could have implications on all downstream users of the silver substances. </t>
  </si>
  <si>
    <r>
      <rPr>
        <u/>
        <sz val="10"/>
        <color theme="1"/>
        <rFont val="Open Sans"/>
        <family val="2"/>
      </rPr>
      <t>For the mining sector:</t>
    </r>
    <r>
      <rPr>
        <sz val="10"/>
        <color theme="1"/>
        <rFont val="Open Sans"/>
        <family val="2"/>
      </rPr>
      <t xml:space="preserve">
- Implementation of monitoring programmes to ensure that measures to be in place for the planning and monitoring of the handling and release of the mining waste</t>
    </r>
  </si>
  <si>
    <r>
      <rPr>
        <u/>
        <sz val="10"/>
        <color theme="1"/>
        <rFont val="Open Sans"/>
        <family val="2"/>
      </rPr>
      <t>For the mining sector:</t>
    </r>
    <r>
      <rPr>
        <sz val="10"/>
        <color theme="1"/>
        <rFont val="Open Sans"/>
        <family val="2"/>
      </rPr>
      <t xml:space="preserve">
- Implementation of risk management measures to be in place for the planning and monitoring of the handling and release of the mining waste</t>
    </r>
  </si>
  <si>
    <t xml:space="preserve">The purpose of this legislation is to make dismantling and recycling of end-of life vehicles more environmentally friendly. The legislation is focused on the automotive manufacturers and part manufacturers (Article 1) in their use and labelling of materials to ensure safe recycling. </t>
  </si>
  <si>
    <r>
      <rPr>
        <u/>
        <sz val="10"/>
        <color theme="1"/>
        <rFont val="Open Sans"/>
        <family val="2"/>
      </rPr>
      <t>Under Article 8:</t>
    </r>
    <r>
      <rPr>
        <sz val="10"/>
        <color theme="1"/>
        <rFont val="Open Sans"/>
        <family val="2"/>
      </rPr>
      <t xml:space="preserve">
- Requirements for labelling to indicate codes and dismantling instructions for manufacturers to facilitate the process of reusing/recovery </t>
    </r>
  </si>
  <si>
    <r>
      <rPr>
        <u/>
        <sz val="10"/>
        <color theme="1"/>
        <rFont val="Open Sans"/>
        <family val="2"/>
      </rPr>
      <t>Under Article 9:</t>
    </r>
    <r>
      <rPr>
        <sz val="10"/>
        <color theme="1"/>
        <rFont val="Open Sans"/>
        <family val="2"/>
      </rPr>
      <t xml:space="preserve">
- recyclers are required to report to Member States where they operate on the environmentally sound treatment of their ELVs </t>
    </r>
  </si>
  <si>
    <r>
      <rPr>
        <u/>
        <sz val="10"/>
        <color theme="1"/>
        <rFont val="Open Sans"/>
        <family val="2"/>
      </rPr>
      <t xml:space="preserve">Under Article 6: </t>
    </r>
    <r>
      <rPr>
        <sz val="10"/>
        <color theme="1"/>
        <rFont val="Open Sans"/>
        <family val="2"/>
      </rPr>
      <t xml:space="preserve">
- Recyclers are required to have correct measures in place to ensure safety of workers to any hazards </t>
    </r>
  </si>
  <si>
    <t>The regulation concerns the placing on the market and use of biocidal products and treated articles, which are used to protect humans, animals, materials or articles against harmful organisms like pests or bacteria, by the action of the active substances contained in the biocidal product. Producers of biocidal products already have to undergo an authorisation application (which includes a fee), in order to use a substance on the approved list of biocidal products. These costs are already incurred by industry, but there are potential additional impacts from the proposed classification. Overall a CMR Category 1A or 1B is an automatic exclusion from the approval list (Article 5(1)), unless specific requirements are met. 
In order to be approved, at least one of the following must be met: 
• risks to human, animals or the environment (under realistic worst-case conditions of use) is negligible 
• evidence that the active substance is essential to prevent or control a serious danger to human health, animal health or the environment
• not approving will have a disproportionate negative impact on society compared to the risks of the use. 
If approved, the initial period of approval should be no more than five years (Article 4).</t>
  </si>
  <si>
    <r>
      <t>If approved as an active substance (for maximum of 5 years):</t>
    </r>
    <r>
      <rPr>
        <sz val="10"/>
        <color theme="1"/>
        <rFont val="Open Sans"/>
        <family val="2"/>
      </rPr>
      <t xml:space="preserve">
- Information requirements may be made in order to inform the regulators' assessment for approval. 
</t>
    </r>
    <r>
      <rPr>
        <u/>
        <sz val="10"/>
        <color theme="1"/>
        <rFont val="Open Sans"/>
        <family val="2"/>
      </rPr>
      <t>If a candidate for substitution and an authorisation application is approved (for maximum of 5 years):</t>
    </r>
    <r>
      <rPr>
        <sz val="10"/>
        <color theme="1"/>
        <rFont val="Open Sans"/>
        <family val="2"/>
      </rPr>
      <t xml:space="preserve">
- Information requirements, particularly in application on consumer safety (especially from oral route) for authorisation</t>
    </r>
    <r>
      <rPr>
        <u/>
        <sz val="10"/>
        <color theme="1"/>
        <rFont val="Open Sans"/>
        <family val="2"/>
      </rPr>
      <t xml:space="preserve">
</t>
    </r>
    <r>
      <rPr>
        <sz val="10"/>
        <color theme="1"/>
        <rFont val="Open Sans"/>
        <family val="2"/>
      </rPr>
      <t>- In exception cases, a substance may be authorised for a period of up to four years without a comparative assessment – if it is necessary to acquire experience first to use the product in practice (Article 23(4))</t>
    </r>
  </si>
  <si>
    <r>
      <t xml:space="preserve">If no longer on approval list or application for approval for authorisation application declined: </t>
    </r>
    <r>
      <rPr>
        <sz val="10"/>
        <color theme="1"/>
        <rFont val="Open Sans"/>
        <family val="2"/>
      </rPr>
      <t xml:space="preserve">
- Ban use of substance</t>
    </r>
  </si>
  <si>
    <r>
      <t>If approved as an active substance or if a candidate for substitution (for maximum of 5 years):</t>
    </r>
    <r>
      <rPr>
        <sz val="10"/>
        <color theme="1"/>
        <rFont val="Open Sans"/>
        <family val="2"/>
      </rPr>
      <t xml:space="preserve">
- Additional record keeping requirements may be imposed to feed into the regulatory process</t>
    </r>
  </si>
  <si>
    <t>The regulation is intended “[…] to ensure the effective functioning of the internal market in relation to the placing on the market in the Community of materials and articles intended to come into contact directly or indirectly with food, whilst providing the basis for securing a high level of protection of human health and the interests of consumers” (Article 1(1)). The scope of the regulation includes material that is either intended, is already or reasonably expected to be in contact with food (Article 1(2)), but does not apply to (Article 1(3)): materials/articles supplied as antiques; coverings/coatings that are part of the food and may be consumed with the food; and fixed public/private water supply equipment. 
To date, the focus of the requirements in the regulation have been on plastic material, active and intelligent materials, recycled and plastic materials, ceramics and regenerated cellulose film. For example, the Plastic food contact materials Regulation (10/2011)  refers to a ‘Union list of authorised monomers, other starting substances, macromolecules obtained from microbial fermentation, additives and polymer production aids’ (Annex I) when deciding further legislative requirements. However, this list does not include silver and indicates that silver will not be affected unless it is brought onto this list.</t>
  </si>
  <si>
    <r>
      <rPr>
        <u/>
        <sz val="10"/>
        <color theme="1"/>
        <rFont val="Open Sans"/>
        <family val="2"/>
      </rPr>
      <t>Under Article 5:</t>
    </r>
    <r>
      <rPr>
        <sz val="10"/>
        <color theme="1"/>
        <rFont val="Open Sans"/>
        <family val="2"/>
      </rPr>
      <t xml:space="preserve">
- Additional provisions for labelling may be triggered</t>
    </r>
  </si>
  <si>
    <r>
      <rPr>
        <u/>
        <sz val="10"/>
        <color theme="1"/>
        <rFont val="Open Sans"/>
        <family val="2"/>
      </rPr>
      <t>Under Article 5:</t>
    </r>
    <r>
      <rPr>
        <sz val="10"/>
        <color theme="1"/>
        <rFont val="Open Sans"/>
        <family val="2"/>
      </rPr>
      <t xml:space="preserve">
- Special conditions for use for substances 
- Provision for protecting human health against hazards from oral contact with materials and articles etc.</t>
    </r>
  </si>
  <si>
    <r>
      <rPr>
        <u/>
        <sz val="10"/>
        <color theme="1"/>
        <rFont val="Open Sans"/>
        <family val="2"/>
      </rPr>
      <t>Under Article 5:</t>
    </r>
    <r>
      <rPr>
        <sz val="10"/>
        <color theme="1"/>
        <rFont val="Open Sans"/>
        <family val="2"/>
      </rPr>
      <t xml:space="preserve">
- A list of substances authorised for use
- Purity standards for substances</t>
    </r>
  </si>
  <si>
    <t xml:space="preserve">The purpose of the directive is “to harmonize national measures concerning the management of packaging and packaging waste in order” both for environmental reasons and to allow for the smooth functioning of trade within the EU (Article 1). The scope of the legislation “covers all packaging placed on the market in the Community and all packaging waste, whether it is used or released at industrial, commercial, office, shop, service, household or any other level, regardless of the material used”. Under Article 3 of the directive, a packaging is defined as a product that is made of any material for “containment, protection, handling, delivery and presentation of goods” (Article 3), which may include some uses of silver – say in refrigeration of food items. </t>
  </si>
  <si>
    <r>
      <rPr>
        <u/>
        <sz val="10"/>
        <color theme="1"/>
        <rFont val="Open Sans"/>
        <family val="2"/>
      </rPr>
      <t xml:space="preserve">Under Annex II: </t>
    </r>
    <r>
      <rPr>
        <sz val="10"/>
        <color theme="1"/>
        <rFont val="Open Sans"/>
        <family val="2"/>
      </rPr>
      <t xml:space="preserve">
- The presence of the hazardous substance must be minimised in how the packaging is disposed of at its end of life</t>
    </r>
  </si>
  <si>
    <t>Yes, will definitely be triggered</t>
  </si>
  <si>
    <t>Q14. How many sites and employees are involved in this use?</t>
  </si>
  <si>
    <r>
      <t xml:space="preserve">The focus of the proposed classification is on the potential reproductive toxicity risks caused by exposure to silver and the silver compounds. The Extended One-Generation Reproductive Toxicity Study (EOGRTS) study will compile information on risks and potential modes of exposure (i.e. exposure routes) for the reproductivity toxicity. In order to assess the impacts we would like to collect information on the potential number of employees exposed to these substances. </t>
    </r>
    <r>
      <rPr>
        <sz val="10"/>
        <color theme="9"/>
        <rFont val="Open Sans"/>
        <family val="2"/>
      </rPr>
      <t>This tab includes Q14 only.</t>
    </r>
  </si>
  <si>
    <t>(4) Workers</t>
  </si>
  <si>
    <r>
      <t xml:space="preserve">Whilst information from this questionnaire is being gathered at company / national association level, </t>
    </r>
    <r>
      <rPr>
        <b/>
        <sz val="11"/>
        <rFont val="Open Sans"/>
        <family val="2"/>
      </rPr>
      <t xml:space="preserve">all data provided by respondents will be </t>
    </r>
    <r>
      <rPr>
        <b/>
        <u/>
        <sz val="11"/>
        <rFont val="Open Sans"/>
        <family val="2"/>
      </rPr>
      <t>aggregated</t>
    </r>
    <r>
      <rPr>
        <b/>
        <sz val="11"/>
        <rFont val="Open Sans"/>
        <family val="2"/>
      </rPr>
      <t xml:space="preserve"> before it is reported, i.e. on a use/sectoral basis</t>
    </r>
    <r>
      <rPr>
        <sz val="11"/>
        <rFont val="Open Sans"/>
        <family val="2"/>
      </rPr>
      <t>. 
We take the confidential nature of this exercise very seriously and eftec has a confidentiality agreement in place with EPMF to maintain your confidentiality. Only aggregated data will be shared with any audience that is not a member of the EPMF Secretariat or of the eftec team. Please contact France Capon (france.capon@epmf.be) if you would like to discuss any concerns you may have with confidentiality or would like to receive more information on how the data will be used by eftec or EPMF.</t>
    </r>
  </si>
  <si>
    <r>
      <t xml:space="preserve">Please note there is only </t>
    </r>
    <r>
      <rPr>
        <u/>
        <sz val="10"/>
        <color theme="9"/>
        <rFont val="Open Sans"/>
        <family val="2"/>
      </rPr>
      <t>one</t>
    </r>
    <r>
      <rPr>
        <sz val="10"/>
        <color theme="9"/>
        <rFont val="Open Sans"/>
        <family val="2"/>
      </rPr>
      <t xml:space="preserve"> part (A) to this question.</t>
    </r>
  </si>
  <si>
    <t xml:space="preserve">Silver paste is used to create a contact between the different layers of silicon wafers. </t>
  </si>
  <si>
    <t>B. Please describe what you believe is the end product(s) of this use of silver.</t>
  </si>
  <si>
    <r>
      <t xml:space="preserve">Please note, there are </t>
    </r>
    <r>
      <rPr>
        <u/>
        <sz val="10"/>
        <color theme="9"/>
        <rFont val="Open Sans"/>
        <family val="2"/>
      </rPr>
      <t>three</t>
    </r>
    <r>
      <rPr>
        <sz val="10"/>
        <color theme="9"/>
        <rFont val="Open Sans"/>
        <family val="2"/>
      </rPr>
      <t xml:space="preserve"> parts (A, B and C) to this question. Space has been provided for </t>
    </r>
    <r>
      <rPr>
        <u/>
        <sz val="10"/>
        <color theme="9"/>
        <rFont val="Open Sans"/>
        <family val="2"/>
      </rPr>
      <t>10 uses</t>
    </r>
    <r>
      <rPr>
        <sz val="10"/>
        <color theme="9"/>
        <rFont val="Open Sans"/>
        <family val="2"/>
      </rPr>
      <t xml:space="preserve"> below. If you require more space, please contact Adams Koshy/Oliver Pilkington to have this feature unlocked. </t>
    </r>
  </si>
  <si>
    <t>Q8. What volume of silver do you use within the EEA?</t>
  </si>
  <si>
    <t>Q9. What volume of silver do you use within Switzerland?</t>
  </si>
  <si>
    <t>Please complete if you select 'All other industrial uses' or 'All other consumer uses' from the dropdown</t>
  </si>
  <si>
    <t>Data is based on your responses to Q6 and Q7.</t>
  </si>
  <si>
    <r>
      <t xml:space="preserve">A. What proportion of the silver substances used </t>
    </r>
    <r>
      <rPr>
        <b/>
        <u/>
        <sz val="10"/>
        <color theme="3"/>
        <rFont val="Open Sans"/>
        <family val="2"/>
      </rPr>
      <t>within the EEA</t>
    </r>
    <r>
      <rPr>
        <b/>
        <sz val="10"/>
        <color theme="3"/>
        <rFont val="Open Sans"/>
        <family val="2"/>
      </rPr>
      <t xml:space="preserve"> is for this use?
</t>
    </r>
    <r>
      <rPr>
        <i/>
        <sz val="10"/>
        <color theme="3"/>
        <rFont val="Open Sans"/>
        <family val="2"/>
      </rPr>
      <t>Please note, this does not include silver substances that are a by product. Only silver substances that are intentionally used in this use.</t>
    </r>
  </si>
  <si>
    <r>
      <t xml:space="preserve">A. What proportion of the silver substances used </t>
    </r>
    <r>
      <rPr>
        <b/>
        <u/>
        <sz val="10"/>
        <color theme="3"/>
        <rFont val="Open Sans"/>
        <family val="2"/>
      </rPr>
      <t>within Switzerland</t>
    </r>
    <r>
      <rPr>
        <b/>
        <sz val="10"/>
        <color theme="3"/>
        <rFont val="Open Sans"/>
        <family val="2"/>
      </rPr>
      <t xml:space="preserve"> is for this use?
</t>
    </r>
    <r>
      <rPr>
        <i/>
        <sz val="10"/>
        <color theme="3"/>
        <rFont val="Open Sans"/>
        <family val="2"/>
      </rPr>
      <t>Please note, this does not include silver substances that are a by product. Only silver substances that are intentionally used in this use.</t>
    </r>
  </si>
  <si>
    <t>(3) Use of Silver</t>
  </si>
  <si>
    <r>
      <t xml:space="preserve">We would now like to ask you questions about how you use the silver substances within the EEA and Switzerland. </t>
    </r>
    <r>
      <rPr>
        <sz val="10"/>
        <color theme="9"/>
        <rFont val="Open Sans"/>
        <family val="2"/>
      </rPr>
      <t>This tab includes Q10 to Q13.</t>
    </r>
  </si>
  <si>
    <t>Is the cost of acquiring the substance (i.e. of raw materials) and processing this substance the same?</t>
  </si>
  <si>
    <t>Yes, both the cost of raw materials and processing are the same.</t>
  </si>
  <si>
    <t xml:space="preserve">If one or both of these costs are likely to be different, please explain how it will be different. </t>
  </si>
  <si>
    <t>Please describe any other costs that would be incurred because of the substitution</t>
  </si>
  <si>
    <r>
      <t xml:space="preserve">Please note there is only </t>
    </r>
    <r>
      <rPr>
        <u/>
        <sz val="10"/>
        <color theme="9"/>
        <rFont val="Open Sans"/>
        <family val="2"/>
      </rPr>
      <t>three</t>
    </r>
    <r>
      <rPr>
        <sz val="10"/>
        <color theme="9"/>
        <rFont val="Open Sans"/>
        <family val="2"/>
      </rPr>
      <t xml:space="preserve"> parts (A, B and C) to this question.</t>
    </r>
  </si>
  <si>
    <r>
      <t xml:space="preserve">Please note there are </t>
    </r>
    <r>
      <rPr>
        <u/>
        <sz val="10"/>
        <color theme="9"/>
        <rFont val="Open Sans"/>
        <family val="2"/>
      </rPr>
      <t>four</t>
    </r>
    <r>
      <rPr>
        <sz val="10"/>
        <color theme="9"/>
        <rFont val="Open Sans"/>
        <family val="2"/>
      </rPr>
      <t xml:space="preserve"> parts (A, B, C and D) to this question.</t>
    </r>
  </si>
  <si>
    <t>Data is based on your responses to Q7.</t>
  </si>
  <si>
    <t>Do you believe that the use of this alternative would have any impact on the product?</t>
  </si>
  <si>
    <t>Please describe in as much detail as possible. This should follow on from your response in Q12.</t>
  </si>
  <si>
    <t>Please note, this should follow on from your response in Q11.</t>
  </si>
  <si>
    <r>
      <t xml:space="preserve">C. What are the implications on </t>
    </r>
    <r>
      <rPr>
        <b/>
        <u/>
        <sz val="10"/>
        <color theme="3"/>
        <rFont val="Open Sans"/>
        <family val="2"/>
      </rPr>
      <t>the end product</t>
    </r>
    <r>
      <rPr>
        <b/>
        <sz val="10"/>
        <color theme="3"/>
        <rFont val="Open Sans"/>
        <family val="2"/>
      </rPr>
      <t xml:space="preserve"> of switching to the alternative(s) listed in Q11? </t>
    </r>
  </si>
  <si>
    <t xml:space="preserve">A. Please describe how the end product(s) of this use of silver is disposed. </t>
  </si>
  <si>
    <t xml:space="preserve">Thank you for taking the time to complete this information. Please now continue on to (4) Workers. </t>
  </si>
  <si>
    <t xml:space="preserve">We would now like to ask you questions about alternatives to these uses. </t>
  </si>
  <si>
    <t>Number</t>
  </si>
  <si>
    <t>Please list all</t>
  </si>
  <si>
    <t>This tab includes Q15 and Q16.</t>
  </si>
  <si>
    <t>A. Sites in the EEA and Switzerland which handle the substance(s) (i.e. exclude any distribution / sales locations)</t>
  </si>
  <si>
    <t>B. Total number of employees</t>
  </si>
  <si>
    <t>C. Total number of employees potentially exposed to the substance(s)</t>
  </si>
  <si>
    <t>Please note, there are three parts (A, B and C) to this question.</t>
  </si>
  <si>
    <t>For more information on each legislation, please press the ungroup [+] button above column D.</t>
  </si>
  <si>
    <t xml:space="preserve">             Survey tips: </t>
  </si>
  <si>
    <t>Requirements of legislation</t>
  </si>
  <si>
    <r>
      <t xml:space="preserve">A. What is the expected </t>
    </r>
    <r>
      <rPr>
        <b/>
        <u/>
        <sz val="10"/>
        <color theme="3"/>
        <rFont val="Open Sans"/>
        <family val="2"/>
      </rPr>
      <t>one-off</t>
    </r>
    <r>
      <rPr>
        <b/>
        <sz val="10"/>
        <color theme="3"/>
        <rFont val="Open Sans"/>
        <family val="2"/>
      </rPr>
      <t xml:space="preserve"> cost of collecting data for the various assessments?</t>
    </r>
  </si>
  <si>
    <t>Survey tips: 
Please select 
from dropdown</t>
  </si>
  <si>
    <r>
      <rPr>
        <b/>
        <i/>
        <sz val="11"/>
        <color theme="9"/>
        <rFont val="Open Sans"/>
        <family val="2"/>
      </rPr>
      <t xml:space="preserve">Click </t>
    </r>
    <r>
      <rPr>
        <b/>
        <i/>
        <u/>
        <sz val="11"/>
        <color theme="9"/>
        <rFont val="Open Sans"/>
        <family val="2"/>
      </rPr>
      <t>here</t>
    </r>
    <r>
      <rPr>
        <b/>
        <i/>
        <sz val="11"/>
        <color theme="9"/>
        <rFont val="Open Sans"/>
        <family val="2"/>
      </rPr>
      <t xml:space="preserve"> for more information on intermediates.</t>
    </r>
  </si>
  <si>
    <t xml:space="preserve">Only use if you select other. </t>
  </si>
  <si>
    <r>
      <t xml:space="preserve">Silver substances
</t>
    </r>
    <r>
      <rPr>
        <b/>
        <i/>
        <sz val="10"/>
        <color theme="9"/>
        <rFont val="Open Sans"/>
        <family val="2"/>
      </rPr>
      <t xml:space="preserve">Please note there are </t>
    </r>
    <r>
      <rPr>
        <b/>
        <i/>
        <u/>
        <sz val="10"/>
        <color theme="9"/>
        <rFont val="Open Sans"/>
        <family val="2"/>
      </rPr>
      <t>three</t>
    </r>
    <r>
      <rPr>
        <b/>
        <i/>
        <sz val="10"/>
        <color theme="9"/>
        <rFont val="Open Sans"/>
        <family val="2"/>
      </rPr>
      <t xml:space="preserve"> parts (A, B and C) to this question.</t>
    </r>
  </si>
  <si>
    <t>Please select from the dropdown the value that is approximately closest.</t>
  </si>
  <si>
    <t>Please describe if other.</t>
  </si>
  <si>
    <t>Lack of resources to investigate/implement</t>
  </si>
  <si>
    <t>Q15. How important are the legislations that will be triggered?</t>
  </si>
  <si>
    <t xml:space="preserve">Q16. Are there any additional legislation you believe will be triggered? </t>
  </si>
  <si>
    <r>
      <t xml:space="preserve">Q17. What are the impacts of </t>
    </r>
    <r>
      <rPr>
        <b/>
        <u/>
        <sz val="10"/>
        <color theme="4"/>
        <rFont val="Open Sans"/>
        <family val="2"/>
      </rPr>
      <t>additional</t>
    </r>
    <r>
      <rPr>
        <b/>
        <sz val="10"/>
        <color theme="4"/>
        <rFont val="Open Sans"/>
        <family val="2"/>
      </rPr>
      <t xml:space="preserve"> labelling requirements?</t>
    </r>
  </si>
  <si>
    <r>
      <t xml:space="preserve">Q18. What are the impacts of </t>
    </r>
    <r>
      <rPr>
        <b/>
        <u/>
        <sz val="10"/>
        <color theme="4"/>
        <rFont val="Open Sans"/>
        <family val="2"/>
      </rPr>
      <t>additional</t>
    </r>
    <r>
      <rPr>
        <b/>
        <sz val="10"/>
        <color theme="4"/>
        <rFont val="Open Sans"/>
        <family val="2"/>
      </rPr>
      <t xml:space="preserve"> monitoring and data collection?</t>
    </r>
  </si>
  <si>
    <r>
      <t xml:space="preserve">Q19. What are the impacts of </t>
    </r>
    <r>
      <rPr>
        <b/>
        <u/>
        <sz val="10"/>
        <color theme="4"/>
        <rFont val="Open Sans"/>
        <family val="2"/>
      </rPr>
      <t>additional</t>
    </r>
    <r>
      <rPr>
        <b/>
        <sz val="10"/>
        <color theme="4"/>
        <rFont val="Open Sans"/>
        <family val="2"/>
      </rPr>
      <t xml:space="preserve"> requirements for personnel?</t>
    </r>
  </si>
  <si>
    <r>
      <t xml:space="preserve">Q20. What are the impacts of </t>
    </r>
    <r>
      <rPr>
        <b/>
        <u/>
        <sz val="10"/>
        <color theme="4"/>
        <rFont val="Open Sans"/>
        <family val="2"/>
      </rPr>
      <t>additional</t>
    </r>
    <r>
      <rPr>
        <b/>
        <sz val="10"/>
        <color theme="4"/>
        <rFont val="Open Sans"/>
        <family val="2"/>
      </rPr>
      <t xml:space="preserve"> risk management measures?</t>
    </r>
  </si>
  <si>
    <t>Q21. What are the impacts of limiting the use of the silver substances?</t>
  </si>
  <si>
    <r>
      <t xml:space="preserve">Q22. What are the impacts of </t>
    </r>
    <r>
      <rPr>
        <b/>
        <u/>
        <sz val="10"/>
        <color theme="4"/>
        <rFont val="Open Sans"/>
        <family val="2"/>
      </rPr>
      <t>additional</t>
    </r>
    <r>
      <rPr>
        <b/>
        <sz val="10"/>
        <color theme="4"/>
        <rFont val="Open Sans"/>
        <family val="2"/>
      </rPr>
      <t xml:space="preserve"> administrative requirements imposed?</t>
    </r>
  </si>
  <si>
    <t>Q23. What are the likely loss in sales of these 'stigma effects'?</t>
  </si>
  <si>
    <r>
      <t xml:space="preserve">The purpose of this questionnaire is to collect information from Downstream Users of silver and eight silver compounds on the impacts of the proposed CLH proposal classification of Category 1B Reproductive Toxicant. This survey is for </t>
    </r>
    <r>
      <rPr>
        <u/>
        <sz val="11"/>
        <color theme="3" tint="-0.499984740745262"/>
        <rFont val="Open Sans"/>
        <family val="2"/>
      </rPr>
      <t>downstream users</t>
    </r>
    <r>
      <rPr>
        <sz val="11"/>
        <color theme="3" tint="-0.499984740745262"/>
        <rFont val="Open Sans"/>
        <family val="2"/>
      </rPr>
      <t xml:space="preserve"> of these silver substances. If you are also a manufacturer/importer of these substances, please also complete the MI version of the survey. </t>
    </r>
  </si>
  <si>
    <r>
      <t xml:space="preserve">The Swedish Competent Authority (KemI) announced their intention to classify silver nitrate (in 2018) and silver metal (in 2019) as a Category 1B Reproductive Toxicant (among other hazard classifications). This Repr. 1B classification (under the Biocidal Product Regulation) will trigger an EU-wide harmonised classification and labelling (CLH) proposal for silver nitrate and silver metal, which in turn will result in other legislations triggered. Depending on toxicokinetic evidence, this could also result in read-across to other silver substances. 
There is currently insufficient robust scientific data available on the reproductive toxicity of silver (or its compounds). The results of the ongoing Extended One-Generation Reproductive Toxicity Study (EOGRTS) may not be ready to feed into the adopted RAC opinion. Therefore, in order for further regulatory actions to be carefully considered by the European Commission, it is important for industry to submit information on the possible impacts of the proposed classification. This in turn could help prompt a formal assessment from the Commission. 
This industry questionnaire is a key part of the data collection currently underway to develop this Impact Assessment. The second part of the data collection are </t>
    </r>
    <r>
      <rPr>
        <b/>
        <sz val="11"/>
        <rFont val="Open Sans"/>
        <family val="2"/>
      </rPr>
      <t>ten</t>
    </r>
    <r>
      <rPr>
        <sz val="11"/>
        <rFont val="Open Sans"/>
        <family val="2"/>
      </rPr>
      <t xml:space="preserve"> (in-depth) interviews. We will be in touch </t>
    </r>
    <r>
      <rPr>
        <u/>
        <sz val="11"/>
        <rFont val="Open Sans"/>
        <family val="2"/>
      </rPr>
      <t>separately</t>
    </r>
    <r>
      <rPr>
        <sz val="11"/>
        <rFont val="Open Sans"/>
        <family val="2"/>
      </rPr>
      <t xml:space="preserve"> with companies and/or sector groups for these interviews. 
The following tabs will ask you information on: (1) your organisation; (2) the volume of silver used in Europe; (3) the use of silver; (4) workers and sites; (5) priorities for legislation triggered by the proposed classification; and (6) impacts of these legislations. To begin, please go to the </t>
    </r>
    <r>
      <rPr>
        <b/>
        <sz val="11"/>
        <color theme="4"/>
        <rFont val="Open Sans"/>
        <family val="2"/>
      </rPr>
      <t>Scope &amp; Instructions</t>
    </r>
    <r>
      <rPr>
        <sz val="11"/>
        <rFont val="Open Sans"/>
        <family val="2"/>
      </rPr>
      <t xml:space="preserve"> tab to find out more information about the scope of this assessment and how to complete this survey.</t>
    </r>
  </si>
  <si>
    <t>Q7. How do you use the silver substances?</t>
  </si>
  <si>
    <t>Overview of information reported in tabs</t>
  </si>
  <si>
    <t>Don’t know</t>
  </si>
  <si>
    <t>Cease production in the EEA and Switzerland and do not relocate.</t>
  </si>
  <si>
    <t xml:space="preserve">Cease production and relocate with new production outside the EEA and Switzerland. </t>
  </si>
  <si>
    <t>Switch to using an alternative non-silver substance.</t>
  </si>
  <si>
    <t>Change the production process to avoid the use of silver.</t>
  </si>
  <si>
    <t xml:space="preserve">      Survey tips: </t>
  </si>
  <si>
    <r>
      <t xml:space="preserve">Silver substances
</t>
    </r>
    <r>
      <rPr>
        <b/>
        <i/>
        <sz val="10"/>
        <color theme="9"/>
        <rFont val="Open Sans"/>
        <family val="2"/>
      </rPr>
      <t xml:space="preserve">Please note there are </t>
    </r>
    <r>
      <rPr>
        <b/>
        <i/>
        <u/>
        <sz val="10"/>
        <color theme="9"/>
        <rFont val="Open Sans"/>
        <family val="2"/>
      </rPr>
      <t>two</t>
    </r>
    <r>
      <rPr>
        <b/>
        <i/>
        <sz val="10"/>
        <color theme="9"/>
        <rFont val="Open Sans"/>
        <family val="2"/>
      </rPr>
      <t xml:space="preserve"> parts (A and B) to this question.</t>
    </r>
  </si>
  <si>
    <r>
      <t xml:space="preserve">A. Total volume used (tonnes per year)
</t>
    </r>
    <r>
      <rPr>
        <i/>
        <sz val="10"/>
        <color theme="3"/>
        <rFont val="Open Sans"/>
        <family val="2"/>
      </rPr>
      <t>Mean 3-year annual average (2017 - 2019) within the EEA and Switzerland. Please provide information to the nearest tonne</t>
    </r>
    <r>
      <rPr>
        <b/>
        <sz val="10"/>
        <color theme="3"/>
        <rFont val="Open Sans"/>
        <family val="2"/>
      </rPr>
      <t>.</t>
    </r>
  </si>
  <si>
    <r>
      <t xml:space="preserve">B. Of the total volume used - What proportion (%) is sold within the EEA and Switzerland? 
</t>
    </r>
    <r>
      <rPr>
        <i/>
        <sz val="10"/>
        <color theme="3"/>
        <rFont val="Open Sans"/>
        <family val="2"/>
      </rPr>
      <t>Please provide information to the nearest percentage.</t>
    </r>
  </si>
  <si>
    <r>
      <t xml:space="preserve">The </t>
    </r>
    <r>
      <rPr>
        <b/>
        <sz val="10"/>
        <color theme="4"/>
        <rFont val="Open Sans"/>
        <family val="2"/>
      </rPr>
      <t>nine substances</t>
    </r>
    <r>
      <rPr>
        <sz val="10"/>
        <color theme="3"/>
        <rFont val="Open Sans"/>
        <family val="2"/>
      </rPr>
      <t xml:space="preserve"> that you will be asked question about are as follows. 
- Silver metal (chemical formula: Ag, CAS no. 7440-22-4, EC no. 231,131,3)
- Silver nitrate (chemical formula: AgNO</t>
    </r>
    <r>
      <rPr>
        <vertAlign val="subscript"/>
        <sz val="10"/>
        <color theme="3"/>
        <rFont val="Open Sans"/>
        <family val="2"/>
      </rPr>
      <t>3</t>
    </r>
    <r>
      <rPr>
        <sz val="10"/>
        <color theme="3"/>
        <rFont val="Open Sans"/>
        <family val="2"/>
      </rPr>
      <t>, CAS no. 7761-88-8, EC no. 231-853-9)
- Silver carbonate (chemical formula: AgCO</t>
    </r>
    <r>
      <rPr>
        <vertAlign val="subscript"/>
        <sz val="10"/>
        <color theme="3"/>
        <rFont val="Open Sans"/>
        <family val="2"/>
      </rPr>
      <t>3</t>
    </r>
    <r>
      <rPr>
        <sz val="10"/>
        <color theme="3"/>
        <rFont val="Open Sans"/>
        <family val="2"/>
      </rPr>
      <t>, CAS no. 534-16-7, EC no. 208-590-3)
- Disilver oxide (chemical formula: Ag</t>
    </r>
    <r>
      <rPr>
        <vertAlign val="subscript"/>
        <sz val="10"/>
        <color theme="3"/>
        <rFont val="Open Sans"/>
        <family val="2"/>
      </rPr>
      <t>2</t>
    </r>
    <r>
      <rPr>
        <sz val="10"/>
        <color theme="3"/>
        <rFont val="Open Sans"/>
        <family val="2"/>
      </rPr>
      <t>O, CAS no. 20667-12-3, EC no. 243-957-1)
- Disilver (1+) sulphate (chemical formula: Ag</t>
    </r>
    <r>
      <rPr>
        <vertAlign val="subscript"/>
        <sz val="10"/>
        <color theme="3"/>
        <rFont val="Open Sans"/>
        <family val="2"/>
      </rPr>
      <t>2</t>
    </r>
    <r>
      <rPr>
        <sz val="10"/>
        <color theme="3"/>
        <rFont val="Open Sans"/>
        <family val="2"/>
      </rPr>
      <t>SO</t>
    </r>
    <r>
      <rPr>
        <vertAlign val="subscript"/>
        <sz val="10"/>
        <color theme="3"/>
        <rFont val="Open Sans"/>
        <family val="2"/>
      </rPr>
      <t>4</t>
    </r>
    <r>
      <rPr>
        <sz val="10"/>
        <color theme="3"/>
        <rFont val="Open Sans"/>
        <family val="2"/>
      </rPr>
      <t>, CAS no. 10294-26-5, EC no. 233-653-7)
- Silver chloride (chemical formula: AgCl, CAS no. 7783-90-6, EC no. 232-033-3)
- Silver bromide (chemical formula: AgBr, CAS no. 7785-23-1, EC no. 232-076-8)
- Silver iodided (chemical formula: AgI, CAS no. 7783-96-2, EC no. 232-038-0)
- Silver acetate (chemical formula: AgC</t>
    </r>
    <r>
      <rPr>
        <vertAlign val="subscript"/>
        <sz val="10"/>
        <color theme="3"/>
        <rFont val="Open Sans"/>
        <family val="2"/>
      </rPr>
      <t>2</t>
    </r>
    <r>
      <rPr>
        <sz val="10"/>
        <color theme="3"/>
        <rFont val="Open Sans"/>
        <family val="2"/>
      </rPr>
      <t>H</t>
    </r>
    <r>
      <rPr>
        <vertAlign val="subscript"/>
        <sz val="10"/>
        <color theme="3"/>
        <rFont val="Open Sans"/>
        <family val="2"/>
      </rPr>
      <t>3</t>
    </r>
    <r>
      <rPr>
        <sz val="10"/>
        <color theme="3"/>
        <rFont val="Open Sans"/>
        <family val="2"/>
      </rPr>
      <t>O</t>
    </r>
    <r>
      <rPr>
        <vertAlign val="subscript"/>
        <sz val="10"/>
        <color theme="3"/>
        <rFont val="Open Sans"/>
        <family val="2"/>
      </rPr>
      <t>2</t>
    </r>
    <r>
      <rPr>
        <sz val="10"/>
        <color theme="3"/>
        <rFont val="Open Sans"/>
        <family val="2"/>
      </rPr>
      <t>, CAS no. 563-63-3, EC no. 209-254-9)
Although none of these substances have been classified as a reproductive toxicant, they are all classified as (either self-classified or under a harmonised classification) Aquatic Acute 1 and Aquatic Chronic 1. In addition, some of the substances have self classification or harmonised classification (for silver nitrate) for other hazards. For more information on the self-classification/harmonised classification, please see the Silver Inventory in the below link. If you have any further questions, please feel free to get in touch with the team at EPMF.</t>
    </r>
  </si>
  <si>
    <r>
      <t xml:space="preserve">We will ask you questions your use of these silver substances particularly </t>
    </r>
    <r>
      <rPr>
        <b/>
        <u/>
        <sz val="10"/>
        <color theme="4"/>
        <rFont val="Open Sans"/>
        <family val="2"/>
      </rPr>
      <t>within the EEA</t>
    </r>
    <r>
      <rPr>
        <sz val="10"/>
        <color theme="3"/>
        <rFont val="Open Sans"/>
        <family val="2"/>
      </rPr>
      <t xml:space="preserve"> and (separately) </t>
    </r>
    <r>
      <rPr>
        <b/>
        <u/>
        <sz val="10"/>
        <color theme="4"/>
        <rFont val="Open Sans"/>
        <family val="2"/>
      </rPr>
      <t>within Switzerland</t>
    </r>
    <r>
      <rPr>
        <sz val="10"/>
        <color theme="3"/>
        <rFont val="Open Sans"/>
        <family val="2"/>
      </rPr>
      <t>. Please note, if you do not use any of these substances you do not have to complete this survey. 
The following sections will provide information on completing the survey.</t>
    </r>
  </si>
  <si>
    <t>Q12. What are the end product(s) of these uses of silver?</t>
  </si>
  <si>
    <r>
      <t xml:space="preserve">Q17. What are the impacts of </t>
    </r>
    <r>
      <rPr>
        <b/>
        <u/>
        <sz val="10"/>
        <color theme="3"/>
        <rFont val="Open Sans"/>
        <family val="2"/>
      </rPr>
      <t>additional</t>
    </r>
    <r>
      <rPr>
        <b/>
        <sz val="10"/>
        <color theme="3"/>
        <rFont val="Open Sans"/>
        <family val="2"/>
      </rPr>
      <t xml:space="preserve"> labelling requirements?</t>
    </r>
  </si>
  <si>
    <r>
      <t xml:space="preserve">Q18. What are the impacts of </t>
    </r>
    <r>
      <rPr>
        <b/>
        <u/>
        <sz val="10"/>
        <color theme="3"/>
        <rFont val="Open Sans"/>
        <family val="2"/>
      </rPr>
      <t>additional</t>
    </r>
    <r>
      <rPr>
        <b/>
        <sz val="10"/>
        <color theme="3"/>
        <rFont val="Open Sans"/>
        <family val="2"/>
      </rPr>
      <t xml:space="preserve"> monitoring and data collection?</t>
    </r>
  </si>
  <si>
    <r>
      <t xml:space="preserve">Q19. What are the impacts of </t>
    </r>
    <r>
      <rPr>
        <b/>
        <u/>
        <sz val="10"/>
        <color theme="3"/>
        <rFont val="Open Sans"/>
        <family val="2"/>
      </rPr>
      <t>additional</t>
    </r>
    <r>
      <rPr>
        <b/>
        <sz val="10"/>
        <color theme="3"/>
        <rFont val="Open Sans"/>
        <family val="2"/>
      </rPr>
      <t xml:space="preserve"> requirements for personnel?</t>
    </r>
  </si>
  <si>
    <r>
      <t xml:space="preserve">Q20. What are the impacts of </t>
    </r>
    <r>
      <rPr>
        <b/>
        <u/>
        <sz val="10"/>
        <color theme="3"/>
        <rFont val="Open Sans"/>
        <family val="2"/>
      </rPr>
      <t>additional</t>
    </r>
    <r>
      <rPr>
        <b/>
        <sz val="10"/>
        <color theme="3"/>
        <rFont val="Open Sans"/>
        <family val="2"/>
      </rPr>
      <t xml:space="preserve"> risk management measures?</t>
    </r>
  </si>
  <si>
    <r>
      <t xml:space="preserve">Q22. What are the impacts of </t>
    </r>
    <r>
      <rPr>
        <b/>
        <u/>
        <sz val="10"/>
        <color theme="3"/>
        <rFont val="Open Sans"/>
        <family val="2"/>
      </rPr>
      <t>additional</t>
    </r>
    <r>
      <rPr>
        <b/>
        <sz val="10"/>
        <color theme="3"/>
        <rFont val="Open Sans"/>
        <family val="2"/>
      </rPr>
      <t xml:space="preserve"> administrative requirements imposed?</t>
    </r>
  </si>
  <si>
    <t>Q6. What volume of silver substance(s) are used?</t>
  </si>
  <si>
    <t>Q7. How do you use the silver substance(s)?</t>
  </si>
  <si>
    <t>Q8. What proportion of silver substance(s) used within the EEA is for each use?</t>
  </si>
  <si>
    <t>Q9. What proportion of the silver substance(s) used within Switzerland is for each use?</t>
  </si>
  <si>
    <r>
      <t xml:space="preserve">The following questions are to help us collate information about the total volume of silver substance(s) that you currently use in the European Economic Area (EEA) or Switzerland. This also refers to the volume of silver substance(s) that is used internally if you are a manufacturer/importer of silver substance(s). </t>
    </r>
    <r>
      <rPr>
        <sz val="11"/>
        <color theme="9"/>
        <rFont val="Open Sans"/>
        <family val="2"/>
      </rPr>
      <t>This tab includes Q6 to Q9.</t>
    </r>
  </si>
  <si>
    <t>Store of value</t>
  </si>
  <si>
    <t>B. If you do not agree with any of these assessments, please explain why.</t>
  </si>
  <si>
    <t>Q23. What are the likely losses in sales due to these 'stigma effects'?</t>
  </si>
  <si>
    <r>
      <t xml:space="preserve">A. What proportion of the silver substance(s) used </t>
    </r>
    <r>
      <rPr>
        <b/>
        <u/>
        <sz val="10"/>
        <color theme="3"/>
        <rFont val="Open Sans"/>
        <family val="2"/>
      </rPr>
      <t>within the EEA</t>
    </r>
    <r>
      <rPr>
        <b/>
        <sz val="10"/>
        <color theme="3"/>
        <rFont val="Open Sans"/>
        <family val="2"/>
      </rPr>
      <t xml:space="preserve"> is for this use?
</t>
    </r>
    <r>
      <rPr>
        <i/>
        <sz val="10"/>
        <color theme="3"/>
        <rFont val="Open Sans"/>
        <family val="2"/>
      </rPr>
      <t>Please note, this does not include silver substance(s) that are a by product. Only silver substance(s) that are intentionally used in this use.</t>
    </r>
  </si>
  <si>
    <r>
      <t xml:space="preserve">A. What proportion of the silver substance(s) used </t>
    </r>
    <r>
      <rPr>
        <b/>
        <u/>
        <sz val="10"/>
        <color theme="3"/>
        <rFont val="Open Sans"/>
        <family val="2"/>
      </rPr>
      <t>within Switzerland</t>
    </r>
    <r>
      <rPr>
        <b/>
        <sz val="10"/>
        <color theme="3"/>
        <rFont val="Open Sans"/>
        <family val="2"/>
      </rPr>
      <t xml:space="preserve"> is for this use?
</t>
    </r>
    <r>
      <rPr>
        <i/>
        <sz val="10"/>
        <color theme="3"/>
        <rFont val="Open Sans"/>
        <family val="2"/>
      </rPr>
      <t>Please note, this does not include silver substance(s) that are a by product. Only silver substance(s) that are intentionally used in this use.</t>
    </r>
  </si>
  <si>
    <t>The following list of legislation  is the list of legislation that will be triggered due to your specific use(s) of silver substance(s).</t>
  </si>
  <si>
    <t>Reflective / Ornamental</t>
  </si>
  <si>
    <t>C. If a ban is put in place, what is your most likely response?</t>
  </si>
  <si>
    <t>Please note, that some national legislation may be the translation of EU directives into national legislature. These should not be included below, as the impacts of these legislation will already be included in the list in Q15.</t>
  </si>
  <si>
    <t xml:space="preserve">If you have no comments, please skip on to question C (on the right). </t>
  </si>
  <si>
    <r>
      <t xml:space="preserve">This tab includes Q17 to Q23. Please note that the tables on the legislations and requirements (in grey) are for information only and will automatically populate (depending on your uses of the silver substances). As seen before, responses will be required for the cells in green, below the grey tables. As some of the text may be hidden given the row size, please select </t>
    </r>
    <r>
      <rPr>
        <u/>
        <sz val="10"/>
        <color theme="9"/>
        <rFont val="Open Sans"/>
        <family val="2"/>
      </rPr>
      <t>each</t>
    </r>
    <r>
      <rPr>
        <sz val="10"/>
        <color theme="9"/>
        <rFont val="Open Sans"/>
        <family val="2"/>
      </rPr>
      <t xml:space="preserve"> of the legislations tables and press the wrap text button (see an example of this below) in the formatting options of your Excel software to expand all of the relevant cells.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</si>
</sst>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68" x14ac:knownFonts="1">
    <font>
      <sz val="11"/>
      <color theme="1"/>
      <name val="Calibri"/>
      <family val="2"/>
      <scheme val="minor"/>
    </font>
    <font>
      <sz val="11"/>
      <color theme="1"/>
      <name val="Open Sans"/>
      <family val="2"/>
    </font>
    <font>
      <sz val="11"/>
      <color theme="1"/>
      <name val="Open Sans"/>
      <family val="2"/>
    </font>
    <font>
      <sz val="14"/>
      <color theme="1"/>
      <name val="Open Sans"/>
      <family val="2"/>
    </font>
    <font>
      <u/>
      <sz val="11"/>
      <color theme="10"/>
      <name val="Calibri"/>
      <family val="2"/>
      <scheme val="minor"/>
    </font>
    <font>
      <b/>
      <sz val="12"/>
      <color theme="4"/>
      <name val="Open Sans"/>
      <family val="2"/>
    </font>
    <font>
      <sz val="11"/>
      <name val="Open Sans"/>
      <family val="2"/>
    </font>
    <font>
      <sz val="11"/>
      <color theme="3"/>
      <name val="Open Sans"/>
      <family val="2"/>
    </font>
    <font>
      <u/>
      <sz val="11"/>
      <color theme="1"/>
      <name val="Open Sans"/>
      <family val="2"/>
    </font>
    <font>
      <b/>
      <sz val="11"/>
      <name val="Open Sans"/>
      <family val="2"/>
    </font>
    <font>
      <sz val="11"/>
      <color theme="9"/>
      <name val="Open Sans"/>
      <family val="2"/>
    </font>
    <font>
      <b/>
      <sz val="11"/>
      <color theme="9"/>
      <name val="Open Sans"/>
      <family val="2"/>
    </font>
    <font>
      <b/>
      <u/>
      <sz val="11"/>
      <color theme="1"/>
      <name val="Open Sans"/>
      <family val="2"/>
    </font>
    <font>
      <sz val="11"/>
      <color theme="3" tint="-0.499984740745262"/>
      <name val="Calibri"/>
      <family val="2"/>
      <scheme val="minor"/>
    </font>
    <font>
      <sz val="11"/>
      <color theme="3" tint="-0.499984740745262"/>
      <name val="Open Sans"/>
      <family val="2"/>
    </font>
    <font>
      <sz val="11"/>
      <color theme="1"/>
      <name val="Calibri"/>
      <family val="2"/>
      <scheme val="minor"/>
    </font>
    <font>
      <sz val="11"/>
      <color rgb="FF000000"/>
      <name val="Open Sans"/>
      <family val="2"/>
    </font>
    <font>
      <sz val="11"/>
      <color rgb="FF575756"/>
      <name val="Open Sans"/>
      <family val="2"/>
    </font>
    <font>
      <sz val="11"/>
      <color theme="4"/>
      <name val="Open Sans"/>
      <family val="2"/>
    </font>
    <font>
      <sz val="10"/>
      <color theme="1"/>
      <name val="Open Sans"/>
      <family val="2"/>
    </font>
    <font>
      <b/>
      <sz val="14"/>
      <color theme="4"/>
      <name val="Open Sans"/>
      <family val="2"/>
    </font>
    <font>
      <b/>
      <sz val="11"/>
      <color rgb="FFFF0000"/>
      <name val="Open Sans"/>
      <family val="2"/>
    </font>
    <font>
      <b/>
      <sz val="11"/>
      <color theme="1"/>
      <name val="Open Sans"/>
      <family val="2"/>
    </font>
    <font>
      <b/>
      <sz val="11"/>
      <color theme="4"/>
      <name val="Open Sans"/>
      <family val="2"/>
    </font>
    <font>
      <b/>
      <i/>
      <sz val="11"/>
      <color theme="9"/>
      <name val="Open Sans"/>
      <family val="2"/>
    </font>
    <font>
      <b/>
      <sz val="11"/>
      <color theme="3"/>
      <name val="Open Sans"/>
      <family val="2"/>
    </font>
    <font>
      <sz val="8.5"/>
      <color rgb="FF575756"/>
      <name val="Open Sans"/>
      <family val="2"/>
    </font>
    <font>
      <sz val="11"/>
      <color theme="0"/>
      <name val="Open Sans"/>
      <family val="2"/>
    </font>
    <font>
      <b/>
      <sz val="10"/>
      <color theme="1"/>
      <name val="Open Sans"/>
      <family val="2"/>
    </font>
    <font>
      <sz val="10"/>
      <color rgb="FF000000"/>
      <name val="Open Sans"/>
      <family val="2"/>
    </font>
    <font>
      <sz val="10"/>
      <color theme="3"/>
      <name val="Open Sans"/>
      <family val="2"/>
    </font>
    <font>
      <b/>
      <sz val="10"/>
      <color theme="4"/>
      <name val="Open Sans"/>
      <family val="2"/>
    </font>
    <font>
      <b/>
      <sz val="10"/>
      <color theme="3"/>
      <name val="Open Sans"/>
      <family val="2"/>
    </font>
    <font>
      <i/>
      <sz val="10"/>
      <color theme="1"/>
      <name val="Open Sans"/>
      <family val="2"/>
    </font>
    <font>
      <sz val="10"/>
      <color rgb="FF575756"/>
      <name val="Open Sans"/>
      <family val="2"/>
    </font>
    <font>
      <sz val="10"/>
      <color theme="9"/>
      <name val="Open Sans"/>
      <family val="2"/>
    </font>
    <font>
      <i/>
      <sz val="10"/>
      <color theme="3"/>
      <name val="Open Sans"/>
      <family val="2"/>
    </font>
    <font>
      <i/>
      <sz val="11"/>
      <color theme="4"/>
      <name val="Open Sans"/>
      <family val="2"/>
    </font>
    <font>
      <b/>
      <u/>
      <sz val="10"/>
      <color theme="3"/>
      <name val="Open Sans"/>
      <family val="2"/>
    </font>
    <font>
      <b/>
      <u/>
      <sz val="10"/>
      <color theme="1"/>
      <name val="Open Sans"/>
      <family val="2"/>
    </font>
    <font>
      <b/>
      <sz val="10"/>
      <color theme="9"/>
      <name val="Open Sans"/>
      <family val="2"/>
    </font>
    <font>
      <b/>
      <sz val="11"/>
      <color theme="1"/>
      <name val="Calibri"/>
      <family val="2"/>
      <scheme val="minor"/>
    </font>
    <font>
      <b/>
      <i/>
      <sz val="10"/>
      <color theme="3"/>
      <name val="Open Sans"/>
      <family val="2"/>
    </font>
    <font>
      <b/>
      <i/>
      <sz val="10"/>
      <color theme="9"/>
      <name val="Open Sans"/>
      <family val="2"/>
    </font>
    <font>
      <u/>
      <sz val="10"/>
      <color theme="9"/>
      <name val="Open Sans"/>
      <family val="2"/>
    </font>
    <font>
      <b/>
      <u/>
      <sz val="10"/>
      <color theme="4"/>
      <name val="Open Sans"/>
      <family val="2"/>
    </font>
    <font>
      <u/>
      <sz val="10"/>
      <color theme="3"/>
      <name val="Open Sans"/>
      <family val="2"/>
    </font>
    <font>
      <b/>
      <u/>
      <sz val="10"/>
      <color theme="9"/>
      <name val="Open Sans"/>
      <family val="2"/>
    </font>
    <font>
      <i/>
      <sz val="10"/>
      <color theme="9"/>
      <name val="Open Sans"/>
      <family val="2"/>
    </font>
    <font>
      <u/>
      <sz val="10"/>
      <color rgb="FF000000"/>
      <name val="Open Sans"/>
      <family val="2"/>
    </font>
    <font>
      <u/>
      <sz val="11"/>
      <name val="Open Sans"/>
      <family val="2"/>
    </font>
    <font>
      <u/>
      <sz val="11"/>
      <color theme="3" tint="-0.499984740745262"/>
      <name val="Open Sans"/>
      <family val="2"/>
    </font>
    <font>
      <b/>
      <i/>
      <u/>
      <sz val="10"/>
      <color theme="9"/>
      <name val="Open Sans"/>
      <family val="2"/>
    </font>
    <font>
      <i/>
      <u/>
      <sz val="10"/>
      <color theme="3"/>
      <name val="Open Sans"/>
      <family val="2"/>
    </font>
    <font>
      <b/>
      <i/>
      <sz val="10"/>
      <color theme="4"/>
      <name val="Open Sans"/>
      <family val="2"/>
    </font>
    <font>
      <b/>
      <u/>
      <sz val="11"/>
      <name val="Open Sans"/>
      <family val="2"/>
    </font>
    <font>
      <b/>
      <u/>
      <sz val="16"/>
      <color theme="3"/>
      <name val="Open Sans"/>
      <family val="2"/>
    </font>
    <font>
      <i/>
      <sz val="10"/>
      <color theme="3" tint="0.39997558519241921"/>
      <name val="Open Sans"/>
      <family val="2"/>
    </font>
    <font>
      <b/>
      <sz val="10"/>
      <color theme="0"/>
      <name val="Open Sans"/>
      <family val="2"/>
    </font>
    <font>
      <b/>
      <u/>
      <sz val="10"/>
      <color theme="0"/>
      <name val="Open Sans"/>
      <family val="2"/>
    </font>
    <font>
      <u/>
      <sz val="10"/>
      <color theme="1"/>
      <name val="Open Sans"/>
      <family val="2"/>
    </font>
    <font>
      <sz val="10"/>
      <name val="Open Sans"/>
      <family val="2"/>
    </font>
    <font>
      <i/>
      <u/>
      <sz val="10"/>
      <color theme="1"/>
      <name val="Open Sans"/>
      <family val="2"/>
    </font>
    <font>
      <b/>
      <i/>
      <u/>
      <sz val="11"/>
      <color theme="9"/>
      <name val="Open Sans"/>
      <family val="2"/>
    </font>
    <font>
      <b/>
      <i/>
      <sz val="10"/>
      <color theme="1"/>
      <name val="Open Sans"/>
      <family val="2"/>
    </font>
    <font>
      <u/>
      <sz val="11"/>
      <color theme="1"/>
      <name val="Calibri"/>
      <family val="2"/>
      <scheme val="minor"/>
    </font>
    <font>
      <vertAlign val="subscript"/>
      <sz val="10"/>
      <color theme="3"/>
      <name val="Open Sans"/>
      <family val="2"/>
    </font>
    <font>
      <u/>
      <sz val="10"/>
      <color theme="4"/>
      <name val="Calibri"/>
      <family val="2"/>
      <scheme val="minor"/>
    </font>
  </fonts>
  <fills count="12">
    <fill>
      <patternFill patternType="none"/>
    </fill>
    <fill>
      <patternFill patternType="gray125"/>
    </fill>
    <fill>
      <patternFill patternType="solid">
        <fgColor theme="0"/>
        <bgColor indexed="64"/>
      </patternFill>
    </fill>
    <fill>
      <patternFill patternType="solid">
        <fgColor theme="6" tint="0.79998168889431442"/>
        <bgColor indexed="64"/>
      </patternFill>
    </fill>
    <fill>
      <patternFill patternType="solid">
        <fgColor theme="0" tint="-0.14999847407452621"/>
        <bgColor indexed="64"/>
      </patternFill>
    </fill>
    <fill>
      <patternFill patternType="solid">
        <fgColor theme="2" tint="-4.9989318521683403E-2"/>
        <bgColor indexed="64"/>
      </patternFill>
    </fill>
    <fill>
      <patternFill patternType="solid">
        <fgColor theme="0" tint="-4.9989318521683403E-2"/>
        <bgColor indexed="64"/>
      </patternFill>
    </fill>
    <fill>
      <patternFill patternType="solid">
        <fgColor theme="2" tint="-0.14999847407452621"/>
        <bgColor indexed="64"/>
      </patternFill>
    </fill>
    <fill>
      <patternFill patternType="solid">
        <fgColor theme="5" tint="0.79998168889431442"/>
        <bgColor indexed="64"/>
      </patternFill>
    </fill>
    <fill>
      <patternFill patternType="solid">
        <fgColor theme="0" tint="-0.499984740745262"/>
        <bgColor indexed="64"/>
      </patternFill>
    </fill>
    <fill>
      <patternFill patternType="solid">
        <fgColor rgb="FFFFFF00"/>
        <bgColor indexed="64"/>
      </patternFill>
    </fill>
    <fill>
      <patternFill patternType="solid">
        <fgColor theme="2"/>
        <bgColor indexed="64"/>
      </patternFill>
    </fill>
  </fills>
  <borders count="46">
    <border>
      <left/>
      <right/>
      <top/>
      <bottom/>
      <diagonal/>
    </border>
    <border>
      <left/>
      <right/>
      <top/>
      <bottom style="thin">
        <color theme="2" tint="-0.499984740745262"/>
      </bottom>
      <diagonal/>
    </border>
    <border>
      <left style="medium">
        <color indexed="64"/>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theme="3"/>
      </left>
      <right style="thin">
        <color theme="3"/>
      </right>
      <top style="thin">
        <color theme="3"/>
      </top>
      <bottom style="thin">
        <color theme="3"/>
      </bottom>
      <diagonal/>
    </border>
    <border>
      <left/>
      <right style="thin">
        <color theme="3"/>
      </right>
      <top/>
      <bottom/>
      <diagonal/>
    </border>
    <border>
      <left style="thin">
        <color theme="3"/>
      </left>
      <right style="thin">
        <color theme="3"/>
      </right>
      <top style="thin">
        <color theme="3"/>
      </top>
      <bottom/>
      <diagonal/>
    </border>
    <border>
      <left style="thin">
        <color theme="3"/>
      </left>
      <right style="thin">
        <color theme="3"/>
      </right>
      <top/>
      <bottom style="thin">
        <color theme="3"/>
      </bottom>
      <diagonal/>
    </border>
    <border>
      <left style="thin">
        <color theme="3"/>
      </left>
      <right/>
      <top style="thin">
        <color theme="3"/>
      </top>
      <bottom style="thin">
        <color theme="3"/>
      </bottom>
      <diagonal/>
    </border>
    <border>
      <left/>
      <right/>
      <top style="thin">
        <color theme="3"/>
      </top>
      <bottom style="thin">
        <color theme="3"/>
      </bottom>
      <diagonal/>
    </border>
    <border>
      <left/>
      <right style="thin">
        <color theme="3"/>
      </right>
      <top style="thin">
        <color theme="3"/>
      </top>
      <bottom style="thin">
        <color theme="3"/>
      </bottom>
      <diagonal/>
    </border>
    <border>
      <left/>
      <right style="thin">
        <color theme="3"/>
      </right>
      <top style="thin">
        <color theme="3"/>
      </top>
      <bottom/>
      <diagonal/>
    </border>
    <border>
      <left/>
      <right/>
      <top/>
      <bottom style="thin">
        <color theme="3"/>
      </bottom>
      <diagonal/>
    </border>
    <border>
      <left/>
      <right/>
      <top style="thin">
        <color theme="3"/>
      </top>
      <bottom/>
      <diagonal/>
    </border>
    <border>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theme="3"/>
      </right>
      <top/>
      <bottom style="thin">
        <color theme="3"/>
      </bottom>
      <diagonal/>
    </border>
    <border>
      <left style="thin">
        <color theme="3"/>
      </left>
      <right/>
      <top/>
      <bottom style="thin">
        <color theme="3"/>
      </bottom>
      <diagonal/>
    </border>
    <border>
      <left style="thin">
        <color theme="3"/>
      </left>
      <right style="thin">
        <color theme="3"/>
      </right>
      <top/>
      <bottom/>
      <diagonal/>
    </border>
    <border>
      <left style="thin">
        <color theme="3"/>
      </left>
      <right style="thin">
        <color theme="3"/>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theme="3"/>
      </left>
      <right/>
      <top style="thin">
        <color theme="3"/>
      </top>
      <bottom/>
      <diagonal/>
    </border>
    <border>
      <left style="thin">
        <color theme="3"/>
      </left>
      <right/>
      <top/>
      <bottom/>
      <diagonal/>
    </border>
    <border>
      <left style="thin">
        <color indexed="64"/>
      </left>
      <right/>
      <top/>
      <bottom style="thin">
        <color indexed="64"/>
      </bottom>
      <diagonal/>
    </border>
    <border>
      <left/>
      <right style="thin">
        <color indexed="64"/>
      </right>
      <top/>
      <bottom style="thin">
        <color indexed="64"/>
      </bottom>
      <diagonal/>
    </border>
    <border>
      <left style="thin">
        <color indexed="64"/>
      </left>
      <right/>
      <top/>
      <bottom/>
      <diagonal/>
    </border>
    <border>
      <left style="thin">
        <color indexed="64"/>
      </left>
      <right/>
      <top/>
      <bottom style="thin">
        <color theme="3"/>
      </bottom>
      <diagonal/>
    </border>
    <border>
      <left style="thin">
        <color indexed="64"/>
      </left>
      <right style="thin">
        <color indexed="64"/>
      </right>
      <top/>
      <bottom/>
      <diagonal/>
    </border>
    <border>
      <left/>
      <right style="thin">
        <color indexed="64"/>
      </right>
      <top/>
      <bottom/>
      <diagonal/>
    </border>
    <border>
      <left style="thin">
        <color theme="3"/>
      </left>
      <right/>
      <top style="thin">
        <color indexed="64"/>
      </top>
      <bottom style="thin">
        <color theme="3"/>
      </bottom>
      <diagonal/>
    </border>
    <border>
      <left style="thin">
        <color theme="3"/>
      </left>
      <right/>
      <top/>
      <bottom style="thin">
        <color indexed="64"/>
      </bottom>
      <diagonal/>
    </border>
    <border>
      <left style="thin">
        <color theme="3" tint="-0.249977111117893"/>
      </left>
      <right style="thin">
        <color theme="3" tint="-0.249977111117893"/>
      </right>
      <top style="thin">
        <color theme="3" tint="-0.249977111117893"/>
      </top>
      <bottom style="thin">
        <color theme="3" tint="-0.249977111117893"/>
      </bottom>
      <diagonal/>
    </border>
    <border>
      <left style="thin">
        <color theme="3" tint="-0.249977111117893"/>
      </left>
      <right/>
      <top style="thin">
        <color theme="3" tint="-0.249977111117893"/>
      </top>
      <bottom style="thin">
        <color theme="3" tint="-0.249977111117893"/>
      </bottom>
      <diagonal/>
    </border>
    <border>
      <left style="thin">
        <color theme="3" tint="-0.249977111117893"/>
      </left>
      <right style="thin">
        <color theme="3" tint="-0.249977111117893"/>
      </right>
      <top/>
      <bottom style="thin">
        <color theme="3" tint="-0.249977111117893"/>
      </bottom>
      <diagonal/>
    </border>
    <border>
      <left/>
      <right/>
      <top style="thin">
        <color theme="3" tint="-0.249977111117893"/>
      </top>
      <bottom style="thin">
        <color theme="3" tint="-0.249977111117893"/>
      </bottom>
      <diagonal/>
    </border>
    <border>
      <left/>
      <right style="thin">
        <color theme="3" tint="-0.249977111117893"/>
      </right>
      <top style="thin">
        <color theme="3" tint="-0.249977111117893"/>
      </top>
      <bottom style="thin">
        <color theme="3" tint="-0.249977111117893"/>
      </bottom>
      <diagonal/>
    </border>
    <border>
      <left style="thin">
        <color theme="3" tint="-0.249977111117893"/>
      </left>
      <right style="thin">
        <color theme="3" tint="-0.249977111117893"/>
      </right>
      <top style="thin">
        <color theme="3" tint="-0.249977111117893"/>
      </top>
      <bottom/>
      <diagonal/>
    </border>
    <border>
      <left style="thin">
        <color theme="3" tint="-0.249977111117893"/>
      </left>
      <right style="thin">
        <color theme="3"/>
      </right>
      <top style="thin">
        <color theme="3" tint="-0.249977111117893"/>
      </top>
      <bottom/>
      <diagonal/>
    </border>
    <border>
      <left style="thin">
        <color theme="3" tint="-0.249977111117893"/>
      </left>
      <right style="thin">
        <color theme="3"/>
      </right>
      <top/>
      <bottom style="thin">
        <color theme="3" tint="-0.249977111117893"/>
      </bottom>
      <diagonal/>
    </border>
    <border>
      <left style="thin">
        <color theme="3"/>
      </left>
      <right/>
      <top style="thin">
        <color theme="3" tint="-0.249977111117893"/>
      </top>
      <bottom style="thin">
        <color theme="3"/>
      </bottom>
      <diagonal/>
    </border>
    <border>
      <left/>
      <right style="thin">
        <color theme="3"/>
      </right>
      <top style="thin">
        <color theme="3" tint="-0.249977111117893"/>
      </top>
      <bottom style="thin">
        <color theme="3"/>
      </bottom>
      <diagonal/>
    </border>
    <border>
      <left style="thin">
        <color theme="3"/>
      </left>
      <right style="thin">
        <color theme="3"/>
      </right>
      <top/>
      <bottom style="thin">
        <color theme="3" tint="-0.249977111117893"/>
      </bottom>
      <diagonal/>
    </border>
    <border>
      <left/>
      <right style="thin">
        <color theme="3"/>
      </right>
      <top style="thin">
        <color indexed="64"/>
      </top>
      <bottom style="thin">
        <color theme="3"/>
      </bottom>
      <diagonal/>
    </border>
  </borders>
  <cellStyleXfs count="3">
    <xf numFmtId="0" fontId="0" fillId="0" borderId="0"/>
    <xf numFmtId="0" fontId="4" fillId="0" borderId="0" applyNumberFormat="0" applyFill="0" applyBorder="0" applyAlignment="0" applyProtection="0"/>
    <xf numFmtId="9" fontId="15" fillId="0" borderId="0" applyFont="0" applyFill="0" applyBorder="0" applyAlignment="0" applyProtection="0"/>
  </cellStyleXfs>
  <cellXfs count="439">
    <xf numFmtId="0" fontId="0" fillId="0" borderId="0" xfId="0"/>
    <xf numFmtId="0" fontId="19" fillId="2" borderId="0" xfId="0" applyFont="1" applyFill="1" applyProtection="1"/>
    <xf numFmtId="0" fontId="1" fillId="2" borderId="0" xfId="0" applyFont="1" applyFill="1" applyProtection="1">
      <protection hidden="1"/>
    </xf>
    <xf numFmtId="0" fontId="7" fillId="2" borderId="0" xfId="0" applyFont="1" applyFill="1" applyProtection="1">
      <protection hidden="1"/>
    </xf>
    <xf numFmtId="0" fontId="23" fillId="2" borderId="0" xfId="0" applyFont="1" applyFill="1" applyAlignment="1" applyProtection="1">
      <alignment vertical="center"/>
      <protection hidden="1"/>
    </xf>
    <xf numFmtId="0" fontId="1" fillId="2" borderId="0" xfId="0" applyFont="1" applyFill="1" applyAlignment="1" applyProtection="1">
      <alignment horizontal="justify" vertical="center"/>
      <protection hidden="1"/>
    </xf>
    <xf numFmtId="0" fontId="18" fillId="2" borderId="0" xfId="0" applyFont="1" applyFill="1" applyAlignment="1" applyProtection="1">
      <alignment vertical="center"/>
      <protection hidden="1"/>
    </xf>
    <xf numFmtId="0" fontId="16" fillId="2" borderId="0" xfId="0" applyFont="1" applyFill="1" applyAlignment="1" applyProtection="1">
      <alignment vertical="center"/>
      <protection hidden="1"/>
    </xf>
    <xf numFmtId="0" fontId="7" fillId="2" borderId="0" xfId="0" applyFont="1" applyFill="1" applyAlignment="1" applyProtection="1">
      <alignment vertical="center"/>
      <protection hidden="1"/>
    </xf>
    <xf numFmtId="0" fontId="23" fillId="2" borderId="0" xfId="0" applyFont="1" applyFill="1" applyAlignment="1" applyProtection="1">
      <alignment horizontal="left" vertical="center"/>
      <protection hidden="1"/>
    </xf>
    <xf numFmtId="0" fontId="25" fillId="2" borderId="0" xfId="0" applyFont="1" applyFill="1" applyAlignment="1" applyProtection="1">
      <alignment horizontal="left" vertical="center"/>
      <protection hidden="1"/>
    </xf>
    <xf numFmtId="0" fontId="17" fillId="2" borderId="0" xfId="0" applyFont="1" applyFill="1" applyAlignment="1" applyProtection="1">
      <alignment horizontal="justify" vertical="center"/>
      <protection hidden="1"/>
    </xf>
    <xf numFmtId="0" fontId="1" fillId="2" borderId="0" xfId="0" applyFont="1" applyFill="1" applyAlignment="1" applyProtection="1">
      <alignment vertical="center" wrapText="1"/>
      <protection hidden="1"/>
    </xf>
    <xf numFmtId="0" fontId="6" fillId="2" borderId="0" xfId="0" applyFont="1" applyFill="1" applyAlignment="1" applyProtection="1">
      <alignment vertical="center"/>
      <protection hidden="1"/>
    </xf>
    <xf numFmtId="0" fontId="1" fillId="2" borderId="0" xfId="0" applyFont="1" applyFill="1" applyAlignment="1" applyProtection="1">
      <alignment horizontal="left"/>
      <protection hidden="1"/>
    </xf>
    <xf numFmtId="0" fontId="17" fillId="2" borderId="0" xfId="0" applyFont="1" applyFill="1" applyAlignment="1" applyProtection="1">
      <alignment horizontal="left" vertical="center"/>
      <protection hidden="1"/>
    </xf>
    <xf numFmtId="0" fontId="18" fillId="2" borderId="0" xfId="0" applyFont="1" applyFill="1" applyAlignment="1" applyProtection="1">
      <alignment horizontal="center" vertical="center" wrapText="1"/>
      <protection hidden="1"/>
    </xf>
    <xf numFmtId="0" fontId="1" fillId="2" borderId="0" xfId="0" applyFont="1" applyFill="1" applyAlignment="1" applyProtection="1">
      <alignment horizontal="center" vertical="center"/>
      <protection hidden="1"/>
    </xf>
    <xf numFmtId="0" fontId="7" fillId="3" borderId="4" xfId="0" applyFont="1" applyFill="1" applyBorder="1" applyAlignment="1" applyProtection="1">
      <alignment vertical="center"/>
      <protection locked="0" hidden="1"/>
    </xf>
    <xf numFmtId="0" fontId="1" fillId="2" borderId="0" xfId="0" applyFont="1" applyFill="1" applyProtection="1"/>
    <xf numFmtId="0" fontId="7" fillId="2" borderId="0" xfId="0" applyFont="1" applyFill="1" applyProtection="1"/>
    <xf numFmtId="0" fontId="23" fillId="2" borderId="0" xfId="0" applyFont="1" applyFill="1" applyAlignment="1" applyProtection="1">
      <alignment vertical="center"/>
    </xf>
    <xf numFmtId="0" fontId="1" fillId="2" borderId="0" xfId="0" applyFont="1" applyFill="1" applyAlignment="1" applyProtection="1">
      <alignment horizontal="justify" vertical="center"/>
    </xf>
    <xf numFmtId="0" fontId="26" fillId="2" borderId="0" xfId="0" applyFont="1" applyFill="1" applyAlignment="1" applyProtection="1">
      <alignment horizontal="justify" vertical="center" wrapText="1"/>
    </xf>
    <xf numFmtId="9" fontId="27" fillId="2" borderId="0" xfId="0" applyNumberFormat="1" applyFont="1" applyFill="1" applyProtection="1">
      <protection hidden="1"/>
    </xf>
    <xf numFmtId="0" fontId="19" fillId="0" borderId="0" xfId="0" applyFont="1"/>
    <xf numFmtId="0" fontId="28" fillId="0" borderId="0" xfId="0" applyFont="1"/>
    <xf numFmtId="0" fontId="29" fillId="0" borderId="3" xfId="0" applyFont="1" applyBorder="1"/>
    <xf numFmtId="0" fontId="19" fillId="0" borderId="3" xfId="0" quotePrefix="1" applyFont="1" applyBorder="1"/>
    <xf numFmtId="0" fontId="31" fillId="2" borderId="0" xfId="0" applyFont="1" applyFill="1" applyProtection="1"/>
    <xf numFmtId="0" fontId="31" fillId="2" borderId="0" xfId="0" applyFont="1" applyFill="1" applyAlignment="1" applyProtection="1">
      <alignment vertical="center"/>
    </xf>
    <xf numFmtId="0" fontId="19" fillId="2" borderId="0" xfId="0" applyFont="1" applyFill="1" applyAlignment="1" applyProtection="1">
      <alignment horizontal="justify" vertical="center"/>
    </xf>
    <xf numFmtId="0" fontId="33" fillId="5" borderId="4" xfId="0" applyFont="1" applyFill="1" applyBorder="1" applyAlignment="1" applyProtection="1">
      <alignment horizontal="left" vertical="center"/>
    </xf>
    <xf numFmtId="0" fontId="34" fillId="2" borderId="4" xfId="0" applyFont="1" applyFill="1" applyBorder="1" applyAlignment="1" applyProtection="1">
      <alignment horizontal="justify" vertical="center" wrapText="1"/>
    </xf>
    <xf numFmtId="9" fontId="30" fillId="3" borderId="4" xfId="2" applyNumberFormat="1" applyFont="1" applyFill="1" applyBorder="1" applyAlignment="1" applyProtection="1">
      <alignment horizontal="center" vertical="center"/>
      <protection locked="0"/>
    </xf>
    <xf numFmtId="0" fontId="30" fillId="2" borderId="0" xfId="0" applyFont="1" applyFill="1"/>
    <xf numFmtId="1" fontId="30" fillId="3" borderId="4" xfId="2" applyNumberFormat="1" applyFont="1" applyFill="1" applyBorder="1" applyAlignment="1" applyProtection="1">
      <alignment horizontal="center" vertical="center"/>
      <protection locked="0"/>
    </xf>
    <xf numFmtId="0" fontId="5" fillId="2" borderId="12" xfId="0" applyFont="1" applyFill="1" applyBorder="1" applyAlignment="1">
      <alignment horizontal="left"/>
    </xf>
    <xf numFmtId="0" fontId="1" fillId="2" borderId="12" xfId="0" applyFont="1" applyFill="1" applyBorder="1" applyProtection="1">
      <protection hidden="1"/>
    </xf>
    <xf numFmtId="0" fontId="29" fillId="0" borderId="3" xfId="0" applyFont="1" applyBorder="1" applyAlignment="1">
      <alignment wrapText="1"/>
    </xf>
    <xf numFmtId="0" fontId="19" fillId="2" borderId="0" xfId="0" applyFont="1" applyFill="1" applyProtection="1">
      <protection hidden="1"/>
    </xf>
    <xf numFmtId="0" fontId="30" fillId="2" borderId="0" xfId="0" applyFont="1" applyFill="1" applyAlignment="1" applyProtection="1">
      <protection hidden="1"/>
    </xf>
    <xf numFmtId="0" fontId="32" fillId="4" borderId="4" xfId="0" applyFont="1" applyFill="1" applyBorder="1" applyAlignment="1">
      <alignment horizontal="center" wrapText="1"/>
    </xf>
    <xf numFmtId="0" fontId="0" fillId="0" borderId="3" xfId="0" applyBorder="1" applyAlignment="1">
      <alignment wrapText="1"/>
    </xf>
    <xf numFmtId="0" fontId="0" fillId="0" borderId="3" xfId="0" applyBorder="1"/>
    <xf numFmtId="0" fontId="41" fillId="4" borderId="3" xfId="0" applyFont="1" applyFill="1" applyBorder="1" applyAlignment="1">
      <alignment wrapText="1"/>
    </xf>
    <xf numFmtId="0" fontId="0" fillId="0" borderId="0" xfId="0" applyAlignment="1">
      <alignment wrapText="1"/>
    </xf>
    <xf numFmtId="0" fontId="19" fillId="2" borderId="0" xfId="0" applyFont="1" applyFill="1" applyBorder="1" applyAlignment="1">
      <alignment vertical="center" wrapText="1"/>
    </xf>
    <xf numFmtId="0" fontId="41" fillId="4" borderId="3" xfId="0" applyFont="1" applyFill="1" applyBorder="1" applyAlignment="1">
      <alignment horizontal="center" vertical="center"/>
    </xf>
    <xf numFmtId="0" fontId="1" fillId="2" borderId="14" xfId="0" applyFont="1" applyFill="1" applyBorder="1" applyProtection="1">
      <protection hidden="1"/>
    </xf>
    <xf numFmtId="0" fontId="20" fillId="2" borderId="12" xfId="0" applyFont="1" applyFill="1" applyBorder="1" applyAlignment="1">
      <alignment horizontal="left"/>
    </xf>
    <xf numFmtId="1" fontId="30" fillId="3" borderId="4" xfId="2" applyNumberFormat="1" applyFont="1" applyFill="1" applyBorder="1" applyAlignment="1" applyProtection="1">
      <alignment vertical="center"/>
      <protection locked="0"/>
    </xf>
    <xf numFmtId="1" fontId="30" fillId="3" borderId="4" xfId="2" applyNumberFormat="1" applyFont="1" applyFill="1" applyBorder="1" applyAlignment="1" applyProtection="1">
      <alignment vertical="center" wrapText="1"/>
      <protection locked="0"/>
    </xf>
    <xf numFmtId="0" fontId="19" fillId="2" borderId="12" xfId="0" applyFont="1" applyFill="1" applyBorder="1" applyProtection="1">
      <protection hidden="1"/>
    </xf>
    <xf numFmtId="0" fontId="30" fillId="2" borderId="0" xfId="0" applyFont="1" applyFill="1" applyProtection="1">
      <protection hidden="1"/>
    </xf>
    <xf numFmtId="0" fontId="31" fillId="2" borderId="0" xfId="0" applyFont="1" applyFill="1" applyAlignment="1" applyProtection="1">
      <alignment vertical="center"/>
      <protection hidden="1"/>
    </xf>
    <xf numFmtId="0" fontId="32" fillId="4" borderId="3" xfId="0" applyFont="1" applyFill="1" applyBorder="1" applyAlignment="1" applyProtection="1">
      <alignment vertical="center" wrapText="1"/>
      <protection hidden="1"/>
    </xf>
    <xf numFmtId="9" fontId="33" fillId="5" borderId="4" xfId="2" applyFont="1" applyFill="1" applyBorder="1" applyAlignment="1" applyProtection="1">
      <alignment horizontal="center" vertical="center"/>
      <protection hidden="1"/>
    </xf>
    <xf numFmtId="0" fontId="19" fillId="2" borderId="0" xfId="0" applyFont="1" applyFill="1" applyAlignment="1" applyProtection="1">
      <alignment horizontal="justify" vertical="center"/>
      <protection hidden="1"/>
    </xf>
    <xf numFmtId="0" fontId="35" fillId="2" borderId="0" xfId="0" applyFont="1" applyFill="1" applyAlignment="1" applyProtection="1">
      <alignment vertical="center"/>
      <protection hidden="1"/>
    </xf>
    <xf numFmtId="0" fontId="30" fillId="2" borderId="0" xfId="0" applyFont="1" applyFill="1" applyAlignment="1" applyProtection="1">
      <alignment vertical="center"/>
      <protection hidden="1"/>
    </xf>
    <xf numFmtId="0" fontId="31" fillId="2" borderId="0" xfId="0" applyFont="1" applyFill="1" applyAlignment="1" applyProtection="1">
      <alignment horizontal="right" vertical="center"/>
      <protection hidden="1"/>
    </xf>
    <xf numFmtId="0" fontId="20" fillId="2" borderId="12" xfId="0" applyFont="1" applyFill="1" applyBorder="1" applyAlignment="1" applyProtection="1">
      <alignment horizontal="left" vertical="center"/>
      <protection hidden="1"/>
    </xf>
    <xf numFmtId="0" fontId="19" fillId="2" borderId="12" xfId="0" applyFont="1" applyFill="1" applyBorder="1" applyAlignment="1" applyProtection="1">
      <alignment vertical="center"/>
      <protection hidden="1"/>
    </xf>
    <xf numFmtId="0" fontId="19" fillId="2" borderId="0" xfId="0" applyFont="1" applyFill="1" applyAlignment="1" applyProtection="1">
      <alignment vertical="center"/>
      <protection hidden="1"/>
    </xf>
    <xf numFmtId="0" fontId="35" fillId="2" borderId="0" xfId="0" applyFont="1" applyFill="1" applyAlignment="1" applyProtection="1">
      <alignment horizontal="center" vertical="center"/>
      <protection hidden="1"/>
    </xf>
    <xf numFmtId="0" fontId="30" fillId="7" borderId="4" xfId="0" applyFont="1" applyFill="1" applyBorder="1" applyAlignment="1" applyProtection="1">
      <alignment horizontal="left" vertical="center" wrapText="1"/>
      <protection locked="0"/>
    </xf>
    <xf numFmtId="0" fontId="31" fillId="2" borderId="12" xfId="0" applyFont="1" applyFill="1" applyBorder="1" applyAlignment="1" applyProtection="1">
      <alignment horizontal="left" vertical="center"/>
      <protection hidden="1"/>
    </xf>
    <xf numFmtId="0" fontId="31" fillId="2" borderId="12" xfId="0" applyFont="1" applyFill="1" applyBorder="1" applyAlignment="1" applyProtection="1">
      <alignment horizontal="left"/>
      <protection hidden="1"/>
    </xf>
    <xf numFmtId="0" fontId="2" fillId="0" borderId="0" xfId="0" applyFont="1" applyProtection="1">
      <protection hidden="1"/>
    </xf>
    <xf numFmtId="0" fontId="0" fillId="0" borderId="0" xfId="0" applyProtection="1">
      <protection hidden="1"/>
    </xf>
    <xf numFmtId="0" fontId="5" fillId="0" borderId="1" xfId="0" applyFont="1" applyBorder="1" applyAlignment="1" applyProtection="1">
      <alignment horizontal="left"/>
      <protection hidden="1"/>
    </xf>
    <xf numFmtId="0" fontId="12" fillId="0" borderId="0" xfId="0" applyFont="1" applyAlignment="1" applyProtection="1">
      <alignment horizontal="left"/>
      <protection hidden="1"/>
    </xf>
    <xf numFmtId="0" fontId="3" fillId="0" borderId="0" xfId="0" applyFont="1" applyAlignment="1" applyProtection="1">
      <alignment horizontal="left"/>
      <protection hidden="1"/>
    </xf>
    <xf numFmtId="0" fontId="6" fillId="0" borderId="0" xfId="0" applyFont="1" applyProtection="1">
      <protection hidden="1"/>
    </xf>
    <xf numFmtId="0" fontId="0" fillId="0" borderId="0" xfId="0" applyFill="1" applyProtection="1">
      <protection hidden="1"/>
    </xf>
    <xf numFmtId="0" fontId="6" fillId="0" borderId="0" xfId="1" applyFont="1" applyProtection="1">
      <protection hidden="1"/>
    </xf>
    <xf numFmtId="0" fontId="8" fillId="0" borderId="0" xfId="1" applyFont="1" applyProtection="1">
      <protection hidden="1"/>
    </xf>
    <xf numFmtId="0" fontId="9" fillId="0" borderId="0" xfId="0" applyFont="1" applyAlignment="1" applyProtection="1">
      <alignment horizontal="left" vertical="center"/>
      <protection hidden="1"/>
    </xf>
    <xf numFmtId="0" fontId="6" fillId="2" borderId="0" xfId="0" applyFont="1" applyFill="1" applyProtection="1">
      <protection hidden="1"/>
    </xf>
    <xf numFmtId="0" fontId="8" fillId="2" borderId="0" xfId="1" applyFont="1" applyFill="1" applyAlignment="1" applyProtection="1">
      <alignment horizontal="center"/>
      <protection hidden="1"/>
    </xf>
    <xf numFmtId="0" fontId="2" fillId="0" borderId="0" xfId="0" applyFont="1" applyAlignment="1" applyProtection="1">
      <alignment horizontal="center"/>
      <protection hidden="1"/>
    </xf>
    <xf numFmtId="0" fontId="8" fillId="0" borderId="0" xfId="1" applyFont="1" applyAlignment="1" applyProtection="1">
      <alignment horizontal="center"/>
      <protection hidden="1"/>
    </xf>
    <xf numFmtId="0" fontId="11" fillId="2" borderId="0" xfId="0" applyFont="1" applyFill="1" applyProtection="1">
      <protection hidden="1"/>
    </xf>
    <xf numFmtId="0" fontId="11" fillId="2" borderId="2" xfId="0" applyFont="1" applyFill="1" applyBorder="1" applyAlignment="1" applyProtection="1">
      <alignment horizontal="center"/>
      <protection hidden="1"/>
    </xf>
    <xf numFmtId="0" fontId="38" fillId="2" borderId="0" xfId="0" applyFont="1" applyFill="1" applyProtection="1">
      <protection hidden="1"/>
    </xf>
    <xf numFmtId="0" fontId="39" fillId="2" borderId="0" xfId="0" applyFont="1" applyFill="1" applyProtection="1">
      <protection hidden="1"/>
    </xf>
    <xf numFmtId="0" fontId="17" fillId="2" borderId="0" xfId="0" applyFont="1" applyFill="1" applyAlignment="1" applyProtection="1">
      <alignment horizontal="left" vertical="center"/>
      <protection hidden="1"/>
    </xf>
    <xf numFmtId="0" fontId="1" fillId="3" borderId="0" xfId="0" applyFont="1" applyFill="1" applyProtection="1">
      <protection hidden="1"/>
    </xf>
    <xf numFmtId="0" fontId="40" fillId="2" borderId="0" xfId="0" applyFont="1" applyFill="1" applyBorder="1" applyAlignment="1" applyProtection="1">
      <alignment horizontal="center" vertical="center"/>
      <protection hidden="1"/>
    </xf>
    <xf numFmtId="0" fontId="35" fillId="2" borderId="0" xfId="0" applyFont="1" applyFill="1" applyBorder="1" applyAlignment="1" applyProtection="1">
      <alignment horizontal="left" vertical="center" wrapText="1"/>
      <protection hidden="1"/>
    </xf>
    <xf numFmtId="9" fontId="35" fillId="2" borderId="0" xfId="0" applyNumberFormat="1" applyFont="1" applyFill="1" applyBorder="1" applyAlignment="1" applyProtection="1">
      <alignment horizontal="left" vertical="center" wrapText="1"/>
      <protection hidden="1"/>
    </xf>
    <xf numFmtId="9" fontId="35" fillId="2" borderId="0" xfId="0" applyNumberFormat="1" applyFont="1" applyFill="1" applyBorder="1" applyAlignment="1" applyProtection="1">
      <alignment vertical="center" wrapText="1"/>
      <protection hidden="1"/>
    </xf>
    <xf numFmtId="0" fontId="32" fillId="2" borderId="0" xfId="0" applyFont="1" applyFill="1" applyProtection="1">
      <protection hidden="1"/>
    </xf>
    <xf numFmtId="0" fontId="33" fillId="5" borderId="4" xfId="0" applyFont="1" applyFill="1" applyBorder="1" applyAlignment="1" applyProtection="1">
      <alignment horizontal="center" vertical="center"/>
      <protection hidden="1"/>
    </xf>
    <xf numFmtId="0" fontId="32" fillId="4" borderId="7" xfId="0" applyFont="1" applyFill="1" applyBorder="1" applyAlignment="1" applyProtection="1">
      <alignment horizontal="center" vertical="center" wrapText="1"/>
    </xf>
    <xf numFmtId="0" fontId="32" fillId="4" borderId="6" xfId="0" applyFont="1" applyFill="1" applyBorder="1" applyAlignment="1" applyProtection="1">
      <alignment vertical="center" wrapText="1"/>
    </xf>
    <xf numFmtId="0" fontId="32" fillId="4" borderId="19" xfId="0" applyFont="1" applyFill="1" applyBorder="1" applyAlignment="1" applyProtection="1">
      <alignment vertical="center" wrapText="1"/>
    </xf>
    <xf numFmtId="0" fontId="32" fillId="4" borderId="7" xfId="0" applyFont="1" applyFill="1" applyBorder="1" applyAlignment="1">
      <alignment horizontal="center" wrapText="1"/>
    </xf>
    <xf numFmtId="1" fontId="30" fillId="2" borderId="7" xfId="0" applyNumberFormat="1" applyFont="1" applyFill="1" applyBorder="1"/>
    <xf numFmtId="0" fontId="32" fillId="4" borderId="3" xfId="0" applyFont="1" applyFill="1" applyBorder="1" applyAlignment="1" applyProtection="1">
      <alignment vertical="center" wrapText="1"/>
    </xf>
    <xf numFmtId="0" fontId="32" fillId="4" borderId="15" xfId="0" applyFont="1" applyFill="1" applyBorder="1" applyAlignment="1" applyProtection="1">
      <alignment vertical="center" wrapText="1"/>
    </xf>
    <xf numFmtId="0" fontId="32" fillId="4" borderId="5" xfId="0" applyFont="1" applyFill="1" applyBorder="1" applyAlignment="1" applyProtection="1">
      <alignment vertical="center" wrapText="1"/>
    </xf>
    <xf numFmtId="49" fontId="30" fillId="3" borderId="4" xfId="2" applyNumberFormat="1" applyFont="1" applyFill="1" applyBorder="1" applyAlignment="1" applyProtection="1">
      <alignment horizontal="center" vertical="center"/>
      <protection locked="0"/>
    </xf>
    <xf numFmtId="1" fontId="30" fillId="2" borderId="18" xfId="0" applyNumberFormat="1" applyFont="1" applyFill="1" applyBorder="1"/>
    <xf numFmtId="1" fontId="30" fillId="2" borderId="3" xfId="0" applyNumberFormat="1" applyFont="1" applyFill="1" applyBorder="1"/>
    <xf numFmtId="0" fontId="56" fillId="2" borderId="0" xfId="0" applyFont="1" applyFill="1" applyAlignment="1"/>
    <xf numFmtId="1" fontId="30" fillId="2" borderId="21" xfId="0" applyNumberFormat="1" applyFont="1" applyFill="1" applyBorder="1" applyAlignment="1">
      <alignment horizontal="center" wrapText="1"/>
    </xf>
    <xf numFmtId="0" fontId="32" fillId="4" borderId="24" xfId="0" applyFont="1" applyFill="1" applyBorder="1" applyAlignment="1" applyProtection="1">
      <alignment vertical="center" wrapText="1"/>
    </xf>
    <xf numFmtId="0" fontId="56" fillId="2" borderId="0" xfId="0" applyFont="1" applyFill="1" applyBorder="1" applyAlignment="1"/>
    <xf numFmtId="0" fontId="32" fillId="4" borderId="4" xfId="0" applyFont="1" applyFill="1" applyBorder="1" applyAlignment="1" applyProtection="1">
      <alignment horizontal="left" vertical="center" wrapText="1"/>
      <protection hidden="1"/>
    </xf>
    <xf numFmtId="0" fontId="33" fillId="5" borderId="4" xfId="0" applyFont="1" applyFill="1" applyBorder="1" applyAlignment="1" applyProtection="1">
      <alignment horizontal="left" vertical="center" wrapText="1"/>
      <protection hidden="1"/>
    </xf>
    <xf numFmtId="0" fontId="35" fillId="2" borderId="0" xfId="0" applyFont="1" applyFill="1" applyAlignment="1" applyProtection="1">
      <alignment horizontal="left" vertical="center"/>
      <protection hidden="1"/>
    </xf>
    <xf numFmtId="0" fontId="32" fillId="4" borderId="4" xfId="0" applyFont="1" applyFill="1" applyBorder="1" applyAlignment="1" applyProtection="1">
      <alignment horizontal="center" vertical="center" wrapText="1"/>
      <protection hidden="1"/>
    </xf>
    <xf numFmtId="0" fontId="33" fillId="5" borderId="4" xfId="0" applyFont="1" applyFill="1" applyBorder="1" applyAlignment="1" applyProtection="1">
      <alignment horizontal="left" vertical="center"/>
      <protection hidden="1"/>
    </xf>
    <xf numFmtId="1" fontId="30" fillId="3" borderId="4" xfId="2" applyNumberFormat="1" applyFont="1" applyFill="1" applyBorder="1" applyAlignment="1" applyProtection="1">
      <alignment horizontal="left" vertical="center" wrapText="1"/>
      <protection locked="0"/>
    </xf>
    <xf numFmtId="0" fontId="41" fillId="4" borderId="3" xfId="0" applyFont="1" applyFill="1" applyBorder="1" applyAlignment="1">
      <alignment horizontal="center" vertical="center" wrapText="1"/>
    </xf>
    <xf numFmtId="0" fontId="41" fillId="4" borderId="3" xfId="0" applyFont="1" applyFill="1" applyBorder="1" applyAlignment="1">
      <alignment horizontal="left" vertical="center" wrapText="1"/>
    </xf>
    <xf numFmtId="0" fontId="41" fillId="4" borderId="15" xfId="0" applyFont="1" applyFill="1" applyBorder="1" applyAlignment="1">
      <alignment horizontal="center" vertical="center" wrapText="1"/>
    </xf>
    <xf numFmtId="0" fontId="30" fillId="8" borderId="0" xfId="0" applyFont="1" applyFill="1"/>
    <xf numFmtId="0" fontId="30" fillId="2" borderId="0" xfId="0" applyFont="1" applyFill="1" applyAlignment="1" applyProtection="1">
      <alignment horizontal="left" wrapText="1"/>
      <protection hidden="1"/>
    </xf>
    <xf numFmtId="0" fontId="33" fillId="5" borderId="8" xfId="0" applyFont="1" applyFill="1" applyBorder="1" applyAlignment="1" applyProtection="1">
      <alignment horizontal="left" vertical="center"/>
      <protection hidden="1"/>
    </xf>
    <xf numFmtId="0" fontId="30" fillId="2" borderId="0" xfId="0" applyFont="1" applyFill="1" applyAlignment="1" applyProtection="1">
      <alignment horizontal="left" vertical="center" wrapText="1"/>
      <protection hidden="1"/>
    </xf>
    <xf numFmtId="1" fontId="30" fillId="3" borderId="4" xfId="2" applyNumberFormat="1" applyFont="1" applyFill="1" applyBorder="1" applyAlignment="1" applyProtection="1">
      <alignment horizontal="left" vertical="center" wrapText="1"/>
      <protection locked="0"/>
    </xf>
    <xf numFmtId="0" fontId="33" fillId="5" borderId="4" xfId="0" applyFont="1" applyFill="1" applyBorder="1" applyAlignment="1" applyProtection="1">
      <alignment horizontal="left" vertical="center"/>
      <protection hidden="1"/>
    </xf>
    <xf numFmtId="0" fontId="1" fillId="2" borderId="12" xfId="0" applyFont="1" applyFill="1" applyBorder="1"/>
    <xf numFmtId="0" fontId="1" fillId="2" borderId="0" xfId="0" applyFont="1" applyFill="1"/>
    <xf numFmtId="0" fontId="32" fillId="4" borderId="8" xfId="0" applyFont="1" applyFill="1" applyBorder="1" applyAlignment="1" applyProtection="1">
      <alignment vertical="center" wrapText="1"/>
      <protection hidden="1"/>
    </xf>
    <xf numFmtId="0" fontId="32" fillId="4" borderId="9" xfId="0" applyFont="1" applyFill="1" applyBorder="1" applyAlignment="1" applyProtection="1">
      <alignment vertical="center" wrapText="1"/>
      <protection hidden="1"/>
    </xf>
    <xf numFmtId="0" fontId="33" fillId="5" borderId="4" xfId="0" applyFont="1" applyFill="1" applyBorder="1" applyAlignment="1" applyProtection="1">
      <alignment vertical="center" wrapText="1"/>
      <protection hidden="1"/>
    </xf>
    <xf numFmtId="0" fontId="33" fillId="5" borderId="12" xfId="0" applyFont="1" applyFill="1" applyBorder="1" applyAlignment="1" applyProtection="1">
      <alignment horizontal="left" vertical="center"/>
      <protection hidden="1"/>
    </xf>
    <xf numFmtId="0" fontId="34" fillId="2" borderId="0" xfId="0" applyFont="1" applyFill="1" applyAlignment="1" applyProtection="1">
      <alignment horizontal="justify" vertical="center" wrapText="1"/>
      <protection hidden="1"/>
    </xf>
    <xf numFmtId="0" fontId="58" fillId="9" borderId="3" xfId="0" applyFont="1" applyFill="1" applyBorder="1" applyAlignment="1">
      <alignment horizontal="left" vertical="center" wrapText="1"/>
    </xf>
    <xf numFmtId="0" fontId="19" fillId="2" borderId="3" xfId="0" applyFont="1" applyFill="1" applyBorder="1" applyAlignment="1">
      <alignment horizontal="left" vertical="center" wrapText="1"/>
    </xf>
    <xf numFmtId="0" fontId="19" fillId="2" borderId="3" xfId="0" applyFont="1" applyFill="1" applyBorder="1" applyAlignment="1">
      <alignment vertical="center" wrapText="1"/>
    </xf>
    <xf numFmtId="0" fontId="60" fillId="2" borderId="3" xfId="0" applyFont="1" applyFill="1" applyBorder="1" applyAlignment="1">
      <alignment horizontal="left" vertical="center" wrapText="1"/>
    </xf>
    <xf numFmtId="0" fontId="19" fillId="2" borderId="3" xfId="0" quotePrefix="1" applyFont="1" applyFill="1" applyBorder="1" applyAlignment="1">
      <alignment horizontal="left" vertical="center" wrapText="1"/>
    </xf>
    <xf numFmtId="1" fontId="30" fillId="3" borderId="4" xfId="2" applyNumberFormat="1" applyFont="1" applyFill="1" applyBorder="1" applyAlignment="1" applyProtection="1">
      <alignment horizontal="left" vertical="center" wrapText="1"/>
      <protection locked="0"/>
    </xf>
    <xf numFmtId="0" fontId="33" fillId="5" borderId="8" xfId="0" applyFont="1" applyFill="1" applyBorder="1" applyAlignment="1" applyProtection="1">
      <alignment horizontal="left" vertical="center" wrapText="1"/>
      <protection hidden="1"/>
    </xf>
    <xf numFmtId="0" fontId="58" fillId="9" borderId="3" xfId="0" applyFont="1" applyFill="1" applyBorder="1" applyAlignment="1">
      <alignment horizontal="center" vertical="center" wrapText="1"/>
    </xf>
    <xf numFmtId="0" fontId="61" fillId="0" borderId="3" xfId="0" applyFont="1" applyBorder="1" applyAlignment="1">
      <alignment horizontal="justify" vertical="center" wrapText="1"/>
    </xf>
    <xf numFmtId="0" fontId="19" fillId="2" borderId="15" xfId="0" applyFont="1" applyFill="1" applyBorder="1" applyAlignment="1">
      <alignment horizontal="left" vertical="center" wrapText="1"/>
    </xf>
    <xf numFmtId="0" fontId="61" fillId="2" borderId="3" xfId="0" applyFont="1" applyFill="1" applyBorder="1" applyAlignment="1">
      <alignment vertical="top" wrapText="1"/>
    </xf>
    <xf numFmtId="0" fontId="19" fillId="2" borderId="3" xfId="0" applyFont="1" applyFill="1" applyBorder="1" applyAlignment="1">
      <alignment horizontal="left" vertical="top" wrapText="1"/>
    </xf>
    <xf numFmtId="0" fontId="61" fillId="2" borderId="16" xfId="0" applyFont="1" applyFill="1" applyBorder="1" applyAlignment="1">
      <alignment vertical="top" wrapText="1"/>
    </xf>
    <xf numFmtId="0" fontId="19" fillId="2" borderId="3" xfId="0" applyFont="1" applyFill="1" applyBorder="1" applyAlignment="1">
      <alignment vertical="top" wrapText="1"/>
    </xf>
    <xf numFmtId="0" fontId="19" fillId="0" borderId="3" xfId="0" applyFont="1" applyBorder="1" applyAlignment="1">
      <alignment horizontal="left" vertical="top" wrapText="1"/>
    </xf>
    <xf numFmtId="0" fontId="60" fillId="2" borderId="3" xfId="0" quotePrefix="1" applyFont="1" applyFill="1" applyBorder="1" applyAlignment="1">
      <alignment horizontal="left" vertical="center" wrapText="1"/>
    </xf>
    <xf numFmtId="0" fontId="33" fillId="2" borderId="3" xfId="0" applyFont="1" applyFill="1" applyBorder="1" applyAlignment="1">
      <alignment horizontal="left" vertical="center" wrapText="1"/>
    </xf>
    <xf numFmtId="0" fontId="19" fillId="10" borderId="3" xfId="0" applyFont="1" applyFill="1" applyBorder="1" applyAlignment="1">
      <alignment horizontal="left" vertical="center" wrapText="1"/>
    </xf>
    <xf numFmtId="0" fontId="61" fillId="2" borderId="3" xfId="0" applyFont="1" applyFill="1" applyBorder="1" applyAlignment="1">
      <alignment horizontal="left" vertical="center" wrapText="1"/>
    </xf>
    <xf numFmtId="0" fontId="19" fillId="2" borderId="0" xfId="0" applyFont="1" applyFill="1" applyAlignment="1" applyProtection="1">
      <alignment wrapText="1"/>
      <protection hidden="1"/>
    </xf>
    <xf numFmtId="0" fontId="31" fillId="2" borderId="12" xfId="0" applyFont="1" applyFill="1" applyBorder="1" applyAlignment="1" applyProtection="1">
      <alignment horizontal="left" wrapText="1"/>
      <protection hidden="1"/>
    </xf>
    <xf numFmtId="0" fontId="30" fillId="2" borderId="0" xfId="0" applyFont="1" applyFill="1" applyAlignment="1" applyProtection="1">
      <alignment wrapText="1"/>
      <protection hidden="1"/>
    </xf>
    <xf numFmtId="0" fontId="31" fillId="2" borderId="0" xfId="0" applyFont="1" applyFill="1" applyAlignment="1" applyProtection="1">
      <alignment vertical="center" wrapText="1"/>
      <protection hidden="1"/>
    </xf>
    <xf numFmtId="0" fontId="40" fillId="6" borderId="0" xfId="0" applyFont="1" applyFill="1" applyAlignment="1" applyProtection="1">
      <alignment horizontal="left" vertical="center" wrapText="1"/>
      <protection hidden="1"/>
    </xf>
    <xf numFmtId="0" fontId="30" fillId="2" borderId="0" xfId="0" applyFont="1" applyFill="1" applyAlignment="1" applyProtection="1">
      <alignment vertical="center" wrapText="1"/>
      <protection hidden="1"/>
    </xf>
    <xf numFmtId="0" fontId="32" fillId="4" borderId="4" xfId="0" applyFont="1" applyFill="1" applyBorder="1" applyAlignment="1" applyProtection="1">
      <alignment vertical="center" wrapText="1"/>
      <protection hidden="1"/>
    </xf>
    <xf numFmtId="0" fontId="43" fillId="4" borderId="4" xfId="0" applyFont="1" applyFill="1" applyBorder="1" applyAlignment="1" applyProtection="1">
      <alignment horizontal="left" vertical="center" wrapText="1"/>
      <protection hidden="1"/>
    </xf>
    <xf numFmtId="0" fontId="43" fillId="4" borderId="12" xfId="0" applyFont="1" applyFill="1" applyBorder="1" applyAlignment="1" applyProtection="1">
      <alignment horizontal="left" vertical="center" wrapText="1"/>
      <protection hidden="1"/>
    </xf>
    <xf numFmtId="0" fontId="43" fillId="4" borderId="7" xfId="0" applyFont="1" applyFill="1" applyBorder="1" applyAlignment="1" applyProtection="1">
      <alignment horizontal="left" vertical="center" wrapText="1"/>
      <protection hidden="1"/>
    </xf>
    <xf numFmtId="0" fontId="43" fillId="4" borderId="18" xfId="0" applyFont="1" applyFill="1" applyBorder="1" applyAlignment="1" applyProtection="1">
      <alignment horizontal="left" vertical="center" wrapText="1"/>
      <protection hidden="1"/>
    </xf>
    <xf numFmtId="1" fontId="30" fillId="2" borderId="0" xfId="2" applyNumberFormat="1" applyFont="1" applyFill="1" applyBorder="1" applyAlignment="1" applyProtection="1">
      <alignment vertical="center" wrapText="1"/>
      <protection hidden="1"/>
    </xf>
    <xf numFmtId="1" fontId="30" fillId="2" borderId="0" xfId="2" applyNumberFormat="1" applyFont="1" applyFill="1" applyBorder="1" applyAlignment="1" applyProtection="1">
      <alignment horizontal="left" vertical="center" wrapText="1"/>
      <protection hidden="1"/>
    </xf>
    <xf numFmtId="0" fontId="32" fillId="4" borderId="4" xfId="0" applyFont="1" applyFill="1" applyBorder="1" applyAlignment="1" applyProtection="1">
      <alignment horizontal="left" vertical="center" wrapText="1"/>
      <protection hidden="1"/>
    </xf>
    <xf numFmtId="0" fontId="33" fillId="5" borderId="4" xfId="0" applyFont="1" applyFill="1" applyBorder="1" applyAlignment="1" applyProtection="1">
      <alignment horizontal="left" vertical="center"/>
      <protection hidden="1"/>
    </xf>
    <xf numFmtId="0" fontId="30" fillId="7" borderId="4" xfId="0" applyFont="1" applyFill="1" applyBorder="1" applyAlignment="1" applyProtection="1">
      <alignment horizontal="left" vertical="center"/>
      <protection locked="0"/>
    </xf>
    <xf numFmtId="0" fontId="30" fillId="2" borderId="0" xfId="0" applyFont="1" applyFill="1" applyAlignment="1" applyProtection="1">
      <alignment horizontal="left" wrapText="1"/>
      <protection hidden="1"/>
    </xf>
    <xf numFmtId="0" fontId="30" fillId="2" borderId="0" xfId="0" applyFont="1" applyFill="1" applyAlignment="1" applyProtection="1">
      <alignment horizontal="left" vertical="center" wrapText="1"/>
      <protection hidden="1"/>
    </xf>
    <xf numFmtId="0" fontId="33" fillId="5" borderId="4" xfId="0" applyFont="1" applyFill="1" applyBorder="1" applyAlignment="1" applyProtection="1">
      <alignment horizontal="left" vertical="center"/>
      <protection hidden="1"/>
    </xf>
    <xf numFmtId="1" fontId="30" fillId="3" borderId="4" xfId="2" applyNumberFormat="1" applyFont="1" applyFill="1" applyBorder="1" applyAlignment="1" applyProtection="1">
      <alignment horizontal="left" vertical="center"/>
      <protection locked="0"/>
    </xf>
    <xf numFmtId="1" fontId="30" fillId="3" borderId="4" xfId="2" applyNumberFormat="1" applyFont="1" applyFill="1" applyBorder="1" applyAlignment="1" applyProtection="1">
      <alignment horizontal="left" vertical="center" wrapText="1"/>
      <protection locked="0"/>
    </xf>
    <xf numFmtId="0" fontId="35" fillId="6" borderId="4" xfId="0" applyFont="1" applyFill="1" applyBorder="1" applyAlignment="1" applyProtection="1">
      <alignment horizontal="left" vertical="center" wrapText="1"/>
      <protection hidden="1"/>
    </xf>
    <xf numFmtId="0" fontId="33" fillId="5" borderId="4" xfId="0" applyFont="1" applyFill="1" applyBorder="1" applyAlignment="1" applyProtection="1">
      <alignment horizontal="left" vertical="center" wrapText="1"/>
      <protection hidden="1"/>
    </xf>
    <xf numFmtId="0" fontId="32" fillId="4" borderId="18" xfId="0" applyFont="1" applyFill="1" applyBorder="1" applyAlignment="1" applyProtection="1">
      <alignment horizontal="left" vertical="center" wrapText="1"/>
      <protection hidden="1"/>
    </xf>
    <xf numFmtId="0" fontId="32" fillId="4" borderId="4" xfId="0" applyFont="1" applyFill="1" applyBorder="1" applyAlignment="1" applyProtection="1">
      <alignment horizontal="center" vertical="center" wrapText="1"/>
    </xf>
    <xf numFmtId="0" fontId="43" fillId="4" borderId="4" xfId="0" applyFont="1" applyFill="1" applyBorder="1" applyAlignment="1" applyProtection="1">
      <alignment horizontal="left" vertical="center" wrapText="1"/>
      <protection hidden="1"/>
    </xf>
    <xf numFmtId="0" fontId="43" fillId="4" borderId="4" xfId="0" applyFont="1" applyFill="1" applyBorder="1" applyAlignment="1" applyProtection="1">
      <alignment horizontal="center" vertical="center" wrapText="1"/>
    </xf>
    <xf numFmtId="0" fontId="43" fillId="4" borderId="4" xfId="0" applyFont="1" applyFill="1" applyBorder="1" applyAlignment="1" applyProtection="1">
      <alignment horizontal="center" vertical="center" wrapText="1"/>
      <protection hidden="1"/>
    </xf>
    <xf numFmtId="0" fontId="43" fillId="4" borderId="4" xfId="0" applyFont="1" applyFill="1" applyBorder="1" applyAlignment="1" applyProtection="1">
      <alignment horizontal="center" vertical="center"/>
      <protection hidden="1"/>
    </xf>
    <xf numFmtId="0" fontId="40" fillId="6" borderId="4" xfId="0" applyFont="1" applyFill="1" applyBorder="1" applyAlignment="1" applyProtection="1">
      <alignment horizontal="left" vertical="center" wrapText="1"/>
      <protection hidden="1"/>
    </xf>
    <xf numFmtId="0" fontId="24" fillId="4" borderId="4" xfId="0" applyFont="1" applyFill="1" applyBorder="1" applyAlignment="1" applyProtection="1">
      <alignment horizontal="center" vertical="center"/>
    </xf>
    <xf numFmtId="0" fontId="40" fillId="6" borderId="0" xfId="0" applyFont="1" applyFill="1" applyBorder="1" applyAlignment="1" applyProtection="1">
      <alignment vertical="center" wrapText="1"/>
      <protection hidden="1"/>
    </xf>
    <xf numFmtId="0" fontId="35" fillId="6" borderId="4" xfId="0" applyFont="1" applyFill="1" applyBorder="1" applyAlignment="1" applyProtection="1">
      <alignment vertical="center" wrapText="1"/>
      <protection hidden="1"/>
    </xf>
    <xf numFmtId="0" fontId="30" fillId="2" borderId="0" xfId="0" applyFont="1" applyFill="1" applyAlignment="1" applyProtection="1">
      <alignment horizontal="left" vertical="center" wrapText="1"/>
      <protection hidden="1"/>
    </xf>
    <xf numFmtId="0" fontId="32" fillId="4" borderId="4" xfId="0" applyFont="1" applyFill="1" applyBorder="1" applyAlignment="1" applyProtection="1">
      <alignment horizontal="left" vertical="center" wrapText="1"/>
      <protection hidden="1"/>
    </xf>
    <xf numFmtId="1" fontId="30" fillId="3" borderId="4" xfId="2" applyNumberFormat="1" applyFont="1" applyFill="1" applyBorder="1" applyAlignment="1" applyProtection="1">
      <alignment horizontal="left" vertical="center"/>
      <protection locked="0"/>
    </xf>
    <xf numFmtId="1" fontId="30" fillId="3" borderId="4" xfId="2" applyNumberFormat="1" applyFont="1" applyFill="1" applyBorder="1" applyAlignment="1" applyProtection="1">
      <alignment horizontal="left" vertical="center" wrapText="1"/>
      <protection locked="0"/>
    </xf>
    <xf numFmtId="1" fontId="30" fillId="3" borderId="4" xfId="2" applyNumberFormat="1" applyFont="1" applyFill="1" applyBorder="1" applyAlignment="1" applyProtection="1">
      <alignment vertical="center"/>
      <protection locked="0"/>
    </xf>
    <xf numFmtId="0" fontId="33" fillId="5" borderId="4" xfId="0" applyFont="1" applyFill="1" applyBorder="1" applyAlignment="1" applyProtection="1">
      <alignment vertical="center" wrapText="1"/>
      <protection hidden="1"/>
    </xf>
    <xf numFmtId="0" fontId="33" fillId="5" borderId="4" xfId="0" applyFont="1" applyFill="1" applyBorder="1" applyAlignment="1" applyProtection="1">
      <alignment horizontal="left" vertical="center" wrapText="1"/>
      <protection hidden="1"/>
    </xf>
    <xf numFmtId="0" fontId="43" fillId="4" borderId="4" xfId="0" applyFont="1" applyFill="1" applyBorder="1" applyAlignment="1" applyProtection="1">
      <alignment horizontal="left" vertical="center" wrapText="1"/>
      <protection hidden="1"/>
    </xf>
    <xf numFmtId="9" fontId="43" fillId="4" borderId="8" xfId="0" applyNumberFormat="1" applyFont="1" applyFill="1" applyBorder="1" applyAlignment="1" applyProtection="1">
      <alignment horizontal="left" vertical="center" wrapText="1"/>
      <protection hidden="1"/>
    </xf>
    <xf numFmtId="9" fontId="43" fillId="4" borderId="8" xfId="0" applyNumberFormat="1" applyFont="1" applyFill="1" applyBorder="1" applyAlignment="1" applyProtection="1">
      <alignment vertical="center" wrapText="1"/>
      <protection hidden="1"/>
    </xf>
    <xf numFmtId="9" fontId="43" fillId="4" borderId="9" xfId="0" applyNumberFormat="1" applyFont="1" applyFill="1" applyBorder="1" applyAlignment="1" applyProtection="1">
      <alignment vertical="center" wrapText="1"/>
      <protection hidden="1"/>
    </xf>
    <xf numFmtId="9" fontId="43" fillId="4" borderId="4" xfId="0" applyNumberFormat="1" applyFont="1" applyFill="1" applyBorder="1" applyAlignment="1" applyProtection="1">
      <alignment vertical="center" wrapText="1"/>
      <protection hidden="1"/>
    </xf>
    <xf numFmtId="9" fontId="43" fillId="4" borderId="4" xfId="0" applyNumberFormat="1" applyFont="1" applyFill="1" applyBorder="1" applyAlignment="1" applyProtection="1">
      <alignment horizontal="left" vertical="center" wrapText="1"/>
      <protection hidden="1"/>
    </xf>
    <xf numFmtId="0" fontId="43" fillId="4" borderId="8" xfId="0" applyFont="1" applyFill="1" applyBorder="1" applyAlignment="1" applyProtection="1">
      <alignment horizontal="left" vertical="center" wrapText="1"/>
      <protection hidden="1"/>
    </xf>
    <xf numFmtId="0" fontId="35" fillId="2" borderId="0" xfId="0" applyFont="1" applyFill="1" applyAlignment="1" applyProtection="1">
      <alignment horizontal="left" vertical="center" wrapText="1"/>
      <protection hidden="1"/>
    </xf>
    <xf numFmtId="0" fontId="40" fillId="2" borderId="0" xfId="0" applyFont="1" applyFill="1" applyBorder="1" applyAlignment="1" applyProtection="1">
      <alignment horizontal="left" vertical="center" wrapText="1"/>
      <protection hidden="1"/>
    </xf>
    <xf numFmtId="0" fontId="35" fillId="2" borderId="0" xfId="0" applyFont="1" applyFill="1" applyBorder="1" applyAlignment="1" applyProtection="1">
      <alignment vertical="center" wrapText="1"/>
      <protection hidden="1"/>
    </xf>
    <xf numFmtId="0" fontId="32" fillId="4" borderId="4" xfId="0" applyFont="1" applyFill="1" applyBorder="1" applyAlignment="1" applyProtection="1">
      <alignment horizontal="center" vertical="center"/>
    </xf>
    <xf numFmtId="0" fontId="32" fillId="4" borderId="4" xfId="0" applyFont="1" applyFill="1" applyBorder="1" applyAlignment="1" applyProtection="1">
      <alignment horizontal="center"/>
    </xf>
    <xf numFmtId="1" fontId="33" fillId="5" borderId="4" xfId="0" applyNumberFormat="1" applyFont="1" applyFill="1" applyBorder="1" applyAlignment="1" applyProtection="1">
      <alignment horizontal="center" vertical="center"/>
      <protection hidden="1"/>
    </xf>
    <xf numFmtId="9" fontId="33" fillId="5" borderId="4" xfId="0" applyNumberFormat="1" applyFont="1" applyFill="1" applyBorder="1" applyAlignment="1" applyProtection="1">
      <alignment horizontal="center" vertical="center"/>
      <protection hidden="1"/>
    </xf>
    <xf numFmtId="9" fontId="33" fillId="5" borderId="4" xfId="0" applyNumberFormat="1" applyFont="1" applyFill="1" applyBorder="1" applyAlignment="1" applyProtection="1">
      <alignment horizontal="center"/>
      <protection hidden="1"/>
    </xf>
    <xf numFmtId="9" fontId="30" fillId="3" borderId="4" xfId="2" applyFont="1" applyFill="1" applyBorder="1" applyAlignment="1" applyProtection="1">
      <alignment horizontal="center" vertical="center"/>
      <protection locked="0"/>
    </xf>
    <xf numFmtId="9" fontId="30" fillId="2" borderId="4" xfId="2" applyFont="1" applyFill="1" applyBorder="1" applyAlignment="1" applyProtection="1">
      <alignment horizontal="center" vertical="center"/>
      <protection hidden="1"/>
    </xf>
    <xf numFmtId="0" fontId="19" fillId="2" borderId="0" xfId="0" applyFont="1" applyFill="1" applyBorder="1" applyAlignment="1" applyProtection="1">
      <alignment vertical="center"/>
      <protection hidden="1"/>
    </xf>
    <xf numFmtId="0" fontId="30" fillId="2" borderId="0" xfId="0" applyFont="1" applyFill="1" applyBorder="1" applyAlignment="1" applyProtection="1">
      <alignment vertical="center"/>
      <protection hidden="1"/>
    </xf>
    <xf numFmtId="0" fontId="35" fillId="2" borderId="0" xfId="0" applyFont="1" applyFill="1" applyBorder="1" applyAlignment="1" applyProtection="1">
      <alignment vertical="center"/>
      <protection hidden="1"/>
    </xf>
    <xf numFmtId="0" fontId="67" fillId="2" borderId="0" xfId="1" applyFont="1" applyFill="1" applyAlignment="1" applyProtection="1">
      <alignment horizontal="left"/>
      <protection hidden="1"/>
    </xf>
    <xf numFmtId="0" fontId="32" fillId="4" borderId="4" xfId="0" applyFont="1" applyFill="1" applyBorder="1" applyAlignment="1" applyProtection="1">
      <alignment horizontal="left" vertical="center" wrapText="1"/>
      <protection hidden="1"/>
    </xf>
    <xf numFmtId="0" fontId="32" fillId="4" borderId="18" xfId="0" applyFont="1" applyFill="1" applyBorder="1" applyAlignment="1" applyProtection="1">
      <alignment horizontal="left" vertical="center" wrapText="1"/>
      <protection hidden="1"/>
    </xf>
    <xf numFmtId="0" fontId="32" fillId="4" borderId="8" xfId="0" applyFont="1" applyFill="1" applyBorder="1" applyAlignment="1" applyProtection="1">
      <alignment horizontal="center" vertical="center" wrapText="1"/>
      <protection hidden="1"/>
    </xf>
    <xf numFmtId="0" fontId="32" fillId="4" borderId="4" xfId="0" applyFont="1" applyFill="1" applyBorder="1" applyAlignment="1" applyProtection="1">
      <alignment vertical="center" wrapText="1"/>
      <protection hidden="1"/>
    </xf>
    <xf numFmtId="0" fontId="32" fillId="4" borderId="4" xfId="0" applyFont="1" applyFill="1" applyBorder="1" applyAlignment="1">
      <alignment horizontal="center" wrapText="1"/>
    </xf>
    <xf numFmtId="0" fontId="32" fillId="4" borderId="34" xfId="0" applyFont="1" applyFill="1" applyBorder="1" applyAlignment="1">
      <alignment horizontal="left" vertical="center" wrapText="1"/>
    </xf>
    <xf numFmtId="0" fontId="32" fillId="4" borderId="34" xfId="0" applyFont="1" applyFill="1" applyBorder="1" applyAlignment="1">
      <alignment wrapText="1"/>
    </xf>
    <xf numFmtId="0" fontId="30" fillId="2" borderId="34" xfId="0" applyFont="1" applyFill="1" applyBorder="1"/>
    <xf numFmtId="0" fontId="32" fillId="4" borderId="34" xfId="0" applyFont="1" applyFill="1" applyBorder="1" applyAlignment="1" applyProtection="1">
      <alignment horizontal="center" vertical="center" wrapText="1"/>
    </xf>
    <xf numFmtId="0" fontId="32" fillId="4" borderId="34" xfId="0" applyFont="1" applyFill="1" applyBorder="1" applyAlignment="1" applyProtection="1">
      <alignment vertical="center" wrapText="1"/>
      <protection hidden="1"/>
    </xf>
    <xf numFmtId="0" fontId="32" fillId="4" borderId="34" xfId="0" applyFont="1" applyFill="1" applyBorder="1" applyAlignment="1" applyProtection="1">
      <alignment horizontal="left" vertical="center" wrapText="1"/>
      <protection hidden="1"/>
    </xf>
    <xf numFmtId="0" fontId="32" fillId="4" borderId="34" xfId="0" applyFont="1" applyFill="1" applyBorder="1" applyAlignment="1">
      <alignment horizontal="center" wrapText="1"/>
    </xf>
    <xf numFmtId="0" fontId="32" fillId="4" borderId="35" xfId="0" applyFont="1" applyFill="1" applyBorder="1" applyAlignment="1">
      <alignment wrapText="1"/>
    </xf>
    <xf numFmtId="0" fontId="30" fillId="2" borderId="35" xfId="0" applyFont="1" applyFill="1" applyBorder="1"/>
    <xf numFmtId="0" fontId="32" fillId="4" borderId="34" xfId="0" applyFont="1" applyFill="1" applyBorder="1" applyAlignment="1" applyProtection="1">
      <alignment horizontal="center" vertical="center" wrapText="1"/>
      <protection hidden="1"/>
    </xf>
    <xf numFmtId="0" fontId="32" fillId="4" borderId="7" xfId="0" applyFont="1" applyFill="1" applyBorder="1" applyAlignment="1" applyProtection="1">
      <alignment vertical="center" wrapText="1"/>
      <protection hidden="1"/>
    </xf>
    <xf numFmtId="1" fontId="30" fillId="2" borderId="34" xfId="0" applyNumberFormat="1" applyFont="1" applyFill="1" applyBorder="1"/>
    <xf numFmtId="9" fontId="30" fillId="2" borderId="34" xfId="0" applyNumberFormat="1" applyFont="1" applyFill="1" applyBorder="1"/>
    <xf numFmtId="1" fontId="30" fillId="11" borderId="34" xfId="0" applyNumberFormat="1" applyFont="1" applyFill="1" applyBorder="1"/>
    <xf numFmtId="1" fontId="30" fillId="2" borderId="38" xfId="0" applyNumberFormat="1" applyFont="1" applyFill="1" applyBorder="1"/>
    <xf numFmtId="0" fontId="30" fillId="2" borderId="0" xfId="0" applyFont="1" applyFill="1" applyAlignment="1" applyProtection="1">
      <alignment horizontal="left" wrapText="1"/>
      <protection hidden="1"/>
    </xf>
    <xf numFmtId="0" fontId="30" fillId="2" borderId="0" xfId="0" applyFont="1" applyFill="1" applyAlignment="1" applyProtection="1">
      <alignment horizontal="left"/>
      <protection hidden="1"/>
    </xf>
    <xf numFmtId="1" fontId="30" fillId="3" borderId="4" xfId="2" applyNumberFormat="1" applyFont="1" applyFill="1" applyBorder="1" applyAlignment="1" applyProtection="1">
      <alignment horizontal="left" vertical="center"/>
      <protection locked="0"/>
    </xf>
    <xf numFmtId="0" fontId="30" fillId="2" borderId="0" xfId="0" applyFont="1" applyFill="1" applyAlignment="1" applyProtection="1">
      <alignment horizontal="left" vertical="center"/>
      <protection hidden="1"/>
    </xf>
    <xf numFmtId="0" fontId="20" fillId="2" borderId="12" xfId="0" applyFont="1" applyFill="1" applyBorder="1" applyAlignment="1" applyProtection="1">
      <alignment horizontal="left"/>
      <protection hidden="1"/>
    </xf>
    <xf numFmtId="0" fontId="19" fillId="2" borderId="0" xfId="0" applyFont="1" applyFill="1" applyAlignment="1" applyProtection="1">
      <protection hidden="1"/>
    </xf>
    <xf numFmtId="0" fontId="5" fillId="2" borderId="12" xfId="0" applyFont="1" applyFill="1" applyBorder="1" applyAlignment="1" applyProtection="1">
      <alignment horizontal="left"/>
      <protection hidden="1"/>
    </xf>
    <xf numFmtId="0" fontId="2" fillId="2" borderId="12" xfId="0" applyFont="1" applyFill="1" applyBorder="1" applyProtection="1">
      <protection hidden="1"/>
    </xf>
    <xf numFmtId="0" fontId="30" fillId="2" borderId="12" xfId="0" applyFont="1" applyFill="1" applyBorder="1" applyProtection="1">
      <protection hidden="1"/>
    </xf>
    <xf numFmtId="0" fontId="31" fillId="2" borderId="0" xfId="0" applyFont="1" applyFill="1" applyProtection="1">
      <protection hidden="1"/>
    </xf>
    <xf numFmtId="0" fontId="32" fillId="2" borderId="6" xfId="0" applyFont="1" applyFill="1" applyBorder="1" applyAlignment="1" applyProtection="1">
      <alignment vertical="center" wrapText="1"/>
      <protection hidden="1"/>
    </xf>
    <xf numFmtId="0" fontId="31" fillId="2" borderId="4" xfId="0" applyFont="1" applyFill="1" applyBorder="1" applyAlignment="1" applyProtection="1">
      <alignment vertical="center" wrapText="1"/>
      <protection hidden="1"/>
    </xf>
    <xf numFmtId="0" fontId="64" fillId="2" borderId="4" xfId="0" applyFont="1" applyFill="1" applyBorder="1" applyProtection="1">
      <protection hidden="1"/>
    </xf>
    <xf numFmtId="0" fontId="30" fillId="2" borderId="4" xfId="0" applyFont="1" applyFill="1" applyBorder="1" applyAlignment="1" applyProtection="1">
      <alignment vertical="center" wrapText="1"/>
      <protection hidden="1"/>
    </xf>
    <xf numFmtId="0" fontId="57" fillId="2" borderId="4" xfId="0" applyFont="1" applyFill="1" applyBorder="1" applyAlignment="1" applyProtection="1">
      <alignment vertical="center" wrapText="1"/>
      <protection hidden="1"/>
    </xf>
    <xf numFmtId="0" fontId="31" fillId="2" borderId="0" xfId="0" applyFont="1" applyFill="1" applyBorder="1" applyAlignment="1" applyProtection="1">
      <alignment vertical="center"/>
      <protection hidden="1"/>
    </xf>
    <xf numFmtId="0" fontId="31" fillId="2" borderId="6" xfId="0" applyFont="1" applyFill="1" applyBorder="1" applyAlignment="1" applyProtection="1">
      <alignment vertical="center"/>
      <protection hidden="1"/>
    </xf>
    <xf numFmtId="0" fontId="30" fillId="2" borderId="0" xfId="0" applyFont="1" applyFill="1" applyAlignment="1" applyProtection="1">
      <alignment horizontal="left" wrapText="1"/>
      <protection hidden="1"/>
    </xf>
    <xf numFmtId="0" fontId="30" fillId="2" borderId="0" xfId="0" applyFont="1" applyFill="1" applyAlignment="1" applyProtection="1">
      <alignment horizontal="left" vertical="center" wrapText="1"/>
      <protection hidden="1"/>
    </xf>
    <xf numFmtId="0" fontId="33" fillId="5" borderId="4" xfId="0" applyFont="1" applyFill="1" applyBorder="1" applyAlignment="1" applyProtection="1">
      <alignment horizontal="left" vertical="center"/>
      <protection hidden="1"/>
    </xf>
    <xf numFmtId="0" fontId="32" fillId="4" borderId="4" xfId="0" applyFont="1" applyFill="1" applyBorder="1" applyAlignment="1" applyProtection="1">
      <alignment vertical="center" wrapText="1"/>
      <protection hidden="1"/>
    </xf>
    <xf numFmtId="0" fontId="30" fillId="2" borderId="0" xfId="0" applyFont="1" applyFill="1" applyAlignment="1" applyProtection="1">
      <alignment horizontal="left" vertical="center"/>
      <protection hidden="1"/>
    </xf>
    <xf numFmtId="0" fontId="33" fillId="5" borderId="8" xfId="0" applyFont="1" applyFill="1" applyBorder="1" applyAlignment="1" applyProtection="1">
      <alignment horizontal="left" vertical="center"/>
      <protection hidden="1"/>
    </xf>
    <xf numFmtId="0" fontId="43" fillId="4" borderId="8" xfId="0" applyFont="1" applyFill="1" applyBorder="1" applyAlignment="1" applyProtection="1">
      <alignment horizontal="left" vertical="center" wrapText="1"/>
      <protection hidden="1"/>
    </xf>
    <xf numFmtId="0" fontId="43" fillId="4" borderId="4" xfId="0" applyFont="1" applyFill="1" applyBorder="1" applyAlignment="1" applyProtection="1">
      <alignment horizontal="left" vertical="center" wrapText="1"/>
      <protection hidden="1"/>
    </xf>
    <xf numFmtId="0" fontId="32" fillId="4" borderId="12" xfId="0" applyFont="1" applyFill="1" applyBorder="1" applyAlignment="1" applyProtection="1">
      <alignment horizontal="left" vertical="center" wrapText="1"/>
    </xf>
    <xf numFmtId="1" fontId="30" fillId="3" borderId="8" xfId="2" applyNumberFormat="1" applyFont="1" applyFill="1" applyBorder="1" applyAlignment="1" applyProtection="1">
      <alignment vertical="center" wrapText="1"/>
      <protection locked="0"/>
    </xf>
    <xf numFmtId="0" fontId="14" fillId="0" borderId="0" xfId="0" applyFont="1" applyAlignment="1" applyProtection="1">
      <alignment horizontal="left" wrapText="1"/>
      <protection hidden="1"/>
    </xf>
    <xf numFmtId="0" fontId="13" fillId="0" borderId="0" xfId="0" applyFont="1" applyAlignment="1" applyProtection="1">
      <alignment horizontal="left" wrapText="1"/>
      <protection hidden="1"/>
    </xf>
    <xf numFmtId="0" fontId="20" fillId="0" borderId="1" xfId="0" applyFont="1" applyBorder="1" applyAlignment="1" applyProtection="1">
      <alignment horizontal="left"/>
      <protection hidden="1"/>
    </xf>
    <xf numFmtId="0" fontId="6" fillId="2" borderId="0" xfId="0" applyFont="1" applyFill="1" applyAlignment="1" applyProtection="1">
      <alignment horizontal="left" vertical="top" wrapText="1"/>
      <protection hidden="1"/>
    </xf>
    <xf numFmtId="0" fontId="14" fillId="0" borderId="0" xfId="0" applyFont="1" applyAlignment="1" applyProtection="1">
      <alignment horizontal="left" vertical="top" wrapText="1"/>
      <protection hidden="1"/>
    </xf>
    <xf numFmtId="0" fontId="0" fillId="0" borderId="0" xfId="0" applyAlignment="1" applyProtection="1">
      <alignment vertical="top" wrapText="1"/>
      <protection hidden="1"/>
    </xf>
    <xf numFmtId="0" fontId="6" fillId="0" borderId="0" xfId="0" applyFont="1" applyAlignment="1" applyProtection="1">
      <alignment horizontal="left" vertical="top" wrapText="1"/>
      <protection hidden="1"/>
    </xf>
    <xf numFmtId="0" fontId="30" fillId="2" borderId="0" xfId="0" applyFont="1" applyFill="1" applyAlignment="1" applyProtection="1">
      <alignment horizontal="left" wrapText="1"/>
      <protection hidden="1"/>
    </xf>
    <xf numFmtId="0" fontId="30" fillId="2" borderId="0" xfId="0" applyFont="1" applyFill="1" applyAlignment="1" applyProtection="1">
      <alignment horizontal="left"/>
      <protection hidden="1"/>
    </xf>
    <xf numFmtId="0" fontId="20" fillId="2" borderId="14" xfId="0" applyFont="1" applyFill="1" applyBorder="1" applyAlignment="1" applyProtection="1">
      <alignment horizontal="left"/>
      <protection hidden="1"/>
    </xf>
    <xf numFmtId="0" fontId="67" fillId="2" borderId="0" xfId="1" applyFont="1" applyFill="1" applyAlignment="1" applyProtection="1">
      <alignment horizontal="left"/>
      <protection hidden="1"/>
    </xf>
    <xf numFmtId="0" fontId="1" fillId="3" borderId="0" xfId="0" applyFont="1" applyFill="1" applyAlignment="1" applyProtection="1">
      <alignment horizontal="center"/>
      <protection hidden="1"/>
    </xf>
    <xf numFmtId="0" fontId="18" fillId="2" borderId="0" xfId="0" applyFont="1" applyFill="1" applyBorder="1" applyAlignment="1" applyProtection="1">
      <alignment horizontal="left" vertical="center" wrapText="1"/>
      <protection hidden="1"/>
    </xf>
    <xf numFmtId="0" fontId="20" fillId="2" borderId="12" xfId="0" applyFont="1" applyFill="1" applyBorder="1" applyAlignment="1">
      <alignment horizontal="left"/>
    </xf>
    <xf numFmtId="0" fontId="10" fillId="2" borderId="0" xfId="0" applyFont="1" applyFill="1" applyAlignment="1" applyProtection="1">
      <alignment horizontal="left" vertical="center" wrapText="1"/>
      <protection hidden="1"/>
    </xf>
    <xf numFmtId="0" fontId="17" fillId="2" borderId="0" xfId="0" applyFont="1" applyFill="1" applyAlignment="1" applyProtection="1">
      <alignment horizontal="left" vertical="center"/>
      <protection hidden="1"/>
    </xf>
    <xf numFmtId="0" fontId="7" fillId="3" borderId="8" xfId="0" applyFont="1" applyFill="1" applyBorder="1" applyAlignment="1" applyProtection="1">
      <alignment horizontal="left" vertical="center"/>
      <protection locked="0" hidden="1"/>
    </xf>
    <xf numFmtId="0" fontId="7" fillId="3" borderId="9" xfId="0" applyFont="1" applyFill="1" applyBorder="1" applyAlignment="1" applyProtection="1">
      <alignment horizontal="left" vertical="center"/>
      <protection locked="0" hidden="1"/>
    </xf>
    <xf numFmtId="0" fontId="7" fillId="3" borderId="10" xfId="0" applyFont="1" applyFill="1" applyBorder="1" applyAlignment="1" applyProtection="1">
      <alignment horizontal="left" vertical="center"/>
      <protection locked="0" hidden="1"/>
    </xf>
    <xf numFmtId="0" fontId="7" fillId="3" borderId="4" xfId="0" applyFont="1" applyFill="1" applyBorder="1" applyAlignment="1" applyProtection="1">
      <alignment horizontal="left" vertical="center"/>
      <protection locked="0" hidden="1"/>
    </xf>
    <xf numFmtId="1" fontId="7" fillId="3" borderId="4" xfId="0" applyNumberFormat="1" applyFont="1" applyFill="1" applyBorder="1" applyAlignment="1" applyProtection="1">
      <alignment horizontal="left" vertical="center"/>
      <protection locked="0" hidden="1"/>
    </xf>
    <xf numFmtId="0" fontId="24" fillId="2" borderId="0" xfId="0" applyFont="1" applyFill="1" applyAlignment="1" applyProtection="1">
      <alignment horizontal="left" vertical="center" wrapText="1"/>
      <protection hidden="1"/>
    </xf>
    <xf numFmtId="0" fontId="18" fillId="2" borderId="0" xfId="0" applyFont="1" applyFill="1" applyAlignment="1" applyProtection="1">
      <alignment horizontal="left" vertical="top" wrapText="1"/>
      <protection hidden="1"/>
    </xf>
    <xf numFmtId="0" fontId="18" fillId="2" borderId="5" xfId="0" applyFont="1" applyFill="1" applyBorder="1" applyAlignment="1" applyProtection="1">
      <alignment horizontal="left" vertical="top" wrapText="1"/>
      <protection hidden="1"/>
    </xf>
    <xf numFmtId="0" fontId="23" fillId="2" borderId="0" xfId="0" applyFont="1" applyFill="1" applyAlignment="1" applyProtection="1">
      <alignment horizontal="left" vertical="center"/>
      <protection hidden="1"/>
    </xf>
    <xf numFmtId="0" fontId="65" fillId="3" borderId="6" xfId="1" applyFont="1" applyFill="1" applyBorder="1" applyAlignment="1" applyProtection="1">
      <alignment horizontal="left" vertical="center"/>
      <protection locked="0" hidden="1"/>
    </xf>
    <xf numFmtId="0" fontId="8" fillId="3" borderId="6" xfId="0" applyFont="1" applyFill="1" applyBorder="1" applyAlignment="1" applyProtection="1">
      <alignment horizontal="left" vertical="center"/>
      <protection locked="0" hidden="1"/>
    </xf>
    <xf numFmtId="0" fontId="7" fillId="3" borderId="0" xfId="0" applyFont="1" applyFill="1" applyBorder="1" applyAlignment="1" applyProtection="1">
      <alignment horizontal="left"/>
      <protection locked="0"/>
    </xf>
    <xf numFmtId="0" fontId="18" fillId="2" borderId="0" xfId="0" applyFont="1" applyFill="1" applyAlignment="1" applyProtection="1">
      <alignment horizontal="center" vertical="center" wrapText="1"/>
      <protection hidden="1"/>
    </xf>
    <xf numFmtId="0" fontId="32" fillId="4" borderId="8" xfId="0" applyFont="1" applyFill="1" applyBorder="1" applyAlignment="1" applyProtection="1">
      <alignment horizontal="center" vertical="center" wrapText="1"/>
    </xf>
    <xf numFmtId="0" fontId="32" fillId="4" borderId="9" xfId="0" applyFont="1" applyFill="1" applyBorder="1" applyAlignment="1" applyProtection="1">
      <alignment horizontal="center" vertical="center" wrapText="1"/>
    </xf>
    <xf numFmtId="0" fontId="32" fillId="4" borderId="10" xfId="0" applyFont="1" applyFill="1" applyBorder="1" applyAlignment="1" applyProtection="1">
      <alignment horizontal="center" vertical="center" wrapText="1"/>
    </xf>
    <xf numFmtId="0" fontId="7" fillId="2" borderId="0" xfId="0" applyFont="1" applyFill="1" applyAlignment="1" applyProtection="1">
      <alignment horizontal="left" wrapText="1"/>
    </xf>
    <xf numFmtId="0" fontId="32" fillId="4" borderId="4" xfId="0" applyFont="1" applyFill="1" applyBorder="1" applyAlignment="1" applyProtection="1">
      <alignment horizontal="center" vertical="center" wrapText="1"/>
    </xf>
    <xf numFmtId="0" fontId="32" fillId="4" borderId="4" xfId="0" applyFont="1" applyFill="1" applyBorder="1" applyAlignment="1" applyProtection="1">
      <alignment horizontal="center" vertical="center"/>
    </xf>
    <xf numFmtId="0" fontId="30" fillId="2" borderId="0" xfId="0" applyFont="1" applyFill="1" applyAlignment="1" applyProtection="1">
      <alignment horizontal="left" vertical="center" wrapText="1"/>
      <protection hidden="1"/>
    </xf>
    <xf numFmtId="9" fontId="43" fillId="6" borderId="4" xfId="2" applyFont="1" applyFill="1" applyBorder="1" applyAlignment="1" applyProtection="1">
      <alignment horizontal="center" vertical="center" wrapText="1"/>
      <protection hidden="1"/>
    </xf>
    <xf numFmtId="0" fontId="43" fillId="4" borderId="4" xfId="0" applyFont="1" applyFill="1" applyBorder="1" applyAlignment="1" applyProtection="1">
      <alignment horizontal="center" vertical="center"/>
    </xf>
    <xf numFmtId="0" fontId="35" fillId="2" borderId="0" xfId="0" applyFont="1" applyFill="1" applyAlignment="1" applyProtection="1">
      <alignment horizontal="left" vertical="center"/>
      <protection hidden="1"/>
    </xf>
    <xf numFmtId="0" fontId="32" fillId="4" borderId="4" xfId="0" applyFont="1" applyFill="1" applyBorder="1" applyAlignment="1" applyProtection="1">
      <alignment horizontal="left" vertical="center" wrapText="1"/>
      <protection hidden="1"/>
    </xf>
    <xf numFmtId="0" fontId="33" fillId="5" borderId="4" xfId="0" applyFont="1" applyFill="1" applyBorder="1" applyAlignment="1" applyProtection="1">
      <alignment horizontal="left" vertical="center"/>
      <protection hidden="1"/>
    </xf>
    <xf numFmtId="1" fontId="30" fillId="3" borderId="4" xfId="2" applyNumberFormat="1" applyFont="1" applyFill="1" applyBorder="1" applyAlignment="1" applyProtection="1">
      <alignment horizontal="left" vertical="center"/>
      <protection locked="0"/>
    </xf>
    <xf numFmtId="1" fontId="30" fillId="3" borderId="4" xfId="2" applyNumberFormat="1" applyFont="1" applyFill="1" applyBorder="1" applyAlignment="1" applyProtection="1">
      <alignment horizontal="left" vertical="center" wrapText="1"/>
      <protection locked="0"/>
    </xf>
    <xf numFmtId="0" fontId="43" fillId="4" borderId="4" xfId="0" applyFont="1" applyFill="1" applyBorder="1" applyAlignment="1" applyProtection="1">
      <alignment horizontal="left" vertical="center"/>
      <protection hidden="1"/>
    </xf>
    <xf numFmtId="0" fontId="63" fillId="4" borderId="4" xfId="1" applyFont="1" applyFill="1" applyBorder="1" applyAlignment="1" applyProtection="1">
      <alignment horizontal="left" vertical="center" wrapText="1"/>
      <protection hidden="1"/>
    </xf>
    <xf numFmtId="0" fontId="32" fillId="4" borderId="24" xfId="0" applyFont="1" applyFill="1" applyBorder="1" applyAlignment="1" applyProtection="1">
      <alignment horizontal="left" vertical="center" wrapText="1"/>
      <protection hidden="1"/>
    </xf>
    <xf numFmtId="0" fontId="32" fillId="4" borderId="11" xfId="0" applyFont="1" applyFill="1" applyBorder="1" applyAlignment="1" applyProtection="1">
      <alignment horizontal="left" vertical="center" wrapText="1"/>
      <protection hidden="1"/>
    </xf>
    <xf numFmtId="0" fontId="32" fillId="4" borderId="4" xfId="0" applyFont="1" applyFill="1" applyBorder="1" applyAlignment="1" applyProtection="1">
      <alignment horizontal="center" vertical="center" wrapText="1"/>
      <protection hidden="1"/>
    </xf>
    <xf numFmtId="0" fontId="35" fillId="4" borderId="18" xfId="0" applyFont="1" applyFill="1" applyBorder="1" applyAlignment="1" applyProtection="1">
      <alignment horizontal="left" vertical="center" wrapText="1"/>
      <protection hidden="1"/>
    </xf>
    <xf numFmtId="0" fontId="40" fillId="4" borderId="17" xfId="0" applyFont="1" applyFill="1" applyBorder="1" applyAlignment="1" applyProtection="1">
      <alignment horizontal="left" vertical="center" wrapText="1"/>
      <protection hidden="1"/>
    </xf>
    <xf numFmtId="0" fontId="33" fillId="5" borderId="18" xfId="0" applyFont="1" applyFill="1" applyBorder="1" applyAlignment="1" applyProtection="1">
      <alignment horizontal="left" vertical="center"/>
      <protection hidden="1"/>
    </xf>
    <xf numFmtId="0" fontId="33" fillId="5" borderId="17" xfId="0" applyFont="1" applyFill="1" applyBorder="1" applyAlignment="1" applyProtection="1">
      <alignment horizontal="left" vertical="center"/>
      <protection hidden="1"/>
    </xf>
    <xf numFmtId="0" fontId="34" fillId="2" borderId="0" xfId="0" applyFont="1" applyFill="1" applyBorder="1" applyAlignment="1" applyProtection="1">
      <alignment horizontal="left" vertical="center" wrapText="1"/>
      <protection hidden="1"/>
    </xf>
    <xf numFmtId="0" fontId="34" fillId="4" borderId="8" xfId="0" applyFont="1" applyFill="1" applyBorder="1" applyAlignment="1" applyProtection="1">
      <alignment horizontal="left" vertical="center" wrapText="1"/>
      <protection hidden="1"/>
    </xf>
    <xf numFmtId="0" fontId="34" fillId="4" borderId="10" xfId="0" applyFont="1" applyFill="1" applyBorder="1" applyAlignment="1" applyProtection="1">
      <alignment horizontal="left" vertical="center" wrapText="1"/>
      <protection hidden="1"/>
    </xf>
    <xf numFmtId="1" fontId="30" fillId="3" borderId="4" xfId="2" applyNumberFormat="1" applyFont="1" applyFill="1" applyBorder="1" applyAlignment="1" applyProtection="1">
      <alignment vertical="center"/>
      <protection locked="0"/>
    </xf>
    <xf numFmtId="9" fontId="43" fillId="4" borderId="4" xfId="0" applyNumberFormat="1" applyFont="1" applyFill="1" applyBorder="1" applyAlignment="1" applyProtection="1">
      <alignment vertical="center" wrapText="1"/>
      <protection hidden="1"/>
    </xf>
    <xf numFmtId="0" fontId="32" fillId="4" borderId="4" xfId="0" applyFont="1" applyFill="1" applyBorder="1" applyAlignment="1" applyProtection="1">
      <alignment vertical="center" wrapText="1"/>
      <protection hidden="1"/>
    </xf>
    <xf numFmtId="0" fontId="33" fillId="5" borderId="4" xfId="0" applyFont="1" applyFill="1" applyBorder="1" applyAlignment="1" applyProtection="1">
      <alignment vertical="center" wrapText="1"/>
      <protection hidden="1"/>
    </xf>
    <xf numFmtId="0" fontId="32" fillId="4" borderId="8" xfId="0" applyFont="1" applyFill="1" applyBorder="1" applyAlignment="1" applyProtection="1">
      <alignment horizontal="center" vertical="center" wrapText="1"/>
      <protection hidden="1"/>
    </xf>
    <xf numFmtId="0" fontId="32" fillId="4" borderId="9" xfId="0" applyFont="1" applyFill="1" applyBorder="1" applyAlignment="1" applyProtection="1">
      <alignment horizontal="center" vertical="center" wrapText="1"/>
      <protection hidden="1"/>
    </xf>
    <xf numFmtId="0" fontId="32" fillId="4" borderId="10" xfId="0" applyFont="1" applyFill="1" applyBorder="1" applyAlignment="1" applyProtection="1">
      <alignment horizontal="center" vertical="center" wrapText="1"/>
      <protection hidden="1"/>
    </xf>
    <xf numFmtId="0" fontId="33" fillId="5" borderId="4" xfId="0" applyFont="1" applyFill="1" applyBorder="1" applyAlignment="1" applyProtection="1">
      <alignment horizontal="left" vertical="center" wrapText="1"/>
      <protection hidden="1"/>
    </xf>
    <xf numFmtId="0" fontId="32" fillId="4" borderId="8" xfId="0" applyFont="1" applyFill="1" applyBorder="1" applyAlignment="1" applyProtection="1">
      <alignment horizontal="left" vertical="center" wrapText="1"/>
      <protection hidden="1"/>
    </xf>
    <xf numFmtId="0" fontId="32" fillId="4" borderId="9" xfId="0" applyFont="1" applyFill="1" applyBorder="1" applyAlignment="1" applyProtection="1">
      <alignment horizontal="left" vertical="center" wrapText="1"/>
      <protection hidden="1"/>
    </xf>
    <xf numFmtId="0" fontId="32" fillId="4" borderId="10" xfId="0" applyFont="1" applyFill="1" applyBorder="1" applyAlignment="1" applyProtection="1">
      <alignment horizontal="left" vertical="center" wrapText="1"/>
      <protection hidden="1"/>
    </xf>
    <xf numFmtId="0" fontId="32" fillId="4" borderId="7" xfId="0" applyFont="1" applyFill="1" applyBorder="1" applyAlignment="1" applyProtection="1">
      <alignment horizontal="left" vertical="center" wrapText="1"/>
      <protection hidden="1"/>
    </xf>
    <xf numFmtId="0" fontId="30" fillId="2" borderId="0" xfId="0" applyFont="1" applyFill="1" applyAlignment="1" applyProtection="1">
      <alignment horizontal="left" vertical="center"/>
      <protection hidden="1"/>
    </xf>
    <xf numFmtId="0" fontId="32" fillId="4" borderId="13" xfId="0" applyFont="1" applyFill="1" applyBorder="1" applyAlignment="1" applyProtection="1">
      <alignment horizontal="left" vertical="center" wrapText="1"/>
      <protection hidden="1"/>
    </xf>
    <xf numFmtId="0" fontId="32" fillId="4" borderId="18" xfId="0" applyFont="1" applyFill="1" applyBorder="1" applyAlignment="1" applyProtection="1">
      <alignment horizontal="left" vertical="center" wrapText="1"/>
      <protection hidden="1"/>
    </xf>
    <xf numFmtId="0" fontId="32" fillId="4" borderId="12" xfId="0" applyFont="1" applyFill="1" applyBorder="1" applyAlignment="1" applyProtection="1">
      <alignment horizontal="left" vertical="center" wrapText="1"/>
      <protection hidden="1"/>
    </xf>
    <xf numFmtId="0" fontId="32" fillId="4" borderId="17" xfId="0" applyFont="1" applyFill="1" applyBorder="1" applyAlignment="1" applyProtection="1">
      <alignment horizontal="left" vertical="center" wrapText="1"/>
      <protection hidden="1"/>
    </xf>
    <xf numFmtId="0" fontId="48" fillId="2" borderId="4" xfId="0" applyFont="1" applyFill="1" applyBorder="1" applyAlignment="1" applyProtection="1">
      <alignment horizontal="left" vertical="center"/>
      <protection hidden="1"/>
    </xf>
    <xf numFmtId="1" fontId="35" fillId="2" borderId="4" xfId="2" applyNumberFormat="1" applyFont="1" applyFill="1" applyBorder="1" applyAlignment="1" applyProtection="1">
      <alignment horizontal="left" vertical="center"/>
      <protection hidden="1"/>
    </xf>
    <xf numFmtId="9" fontId="43" fillId="4" borderId="4" xfId="0" applyNumberFormat="1" applyFont="1" applyFill="1" applyBorder="1" applyAlignment="1" applyProtection="1">
      <alignment horizontal="left" vertical="center" wrapText="1"/>
      <protection hidden="1"/>
    </xf>
    <xf numFmtId="0" fontId="33" fillId="5" borderId="8" xfId="0" applyFont="1" applyFill="1" applyBorder="1" applyAlignment="1" applyProtection="1">
      <alignment horizontal="left" vertical="center"/>
      <protection hidden="1"/>
    </xf>
    <xf numFmtId="0" fontId="33" fillId="5" borderId="9" xfId="0" applyFont="1" applyFill="1" applyBorder="1" applyAlignment="1" applyProtection="1">
      <alignment horizontal="left" vertical="center"/>
      <protection hidden="1"/>
    </xf>
    <xf numFmtId="0" fontId="33" fillId="5" borderId="10" xfId="0" applyFont="1" applyFill="1" applyBorder="1" applyAlignment="1" applyProtection="1">
      <alignment horizontal="left" vertical="center"/>
      <protection hidden="1"/>
    </xf>
    <xf numFmtId="1" fontId="30" fillId="3" borderId="8" xfId="2" applyNumberFormat="1" applyFont="1" applyFill="1" applyBorder="1" applyAlignment="1" applyProtection="1">
      <alignment horizontal="left" vertical="center" wrapText="1"/>
      <protection locked="0"/>
    </xf>
    <xf numFmtId="1" fontId="30" fillId="3" borderId="9" xfId="2" applyNumberFormat="1" applyFont="1" applyFill="1" applyBorder="1" applyAlignment="1" applyProtection="1">
      <alignment horizontal="left" vertical="center" wrapText="1"/>
      <protection locked="0"/>
    </xf>
    <xf numFmtId="1" fontId="30" fillId="3" borderId="10" xfId="2" applyNumberFormat="1" applyFont="1" applyFill="1" applyBorder="1" applyAlignment="1" applyProtection="1">
      <alignment horizontal="left" vertical="center" wrapText="1"/>
      <protection locked="0"/>
    </xf>
    <xf numFmtId="9" fontId="43" fillId="4" borderId="8" xfId="0" applyNumberFormat="1" applyFont="1" applyFill="1" applyBorder="1" applyAlignment="1" applyProtection="1">
      <alignment horizontal="center" vertical="center" wrapText="1"/>
      <protection hidden="1"/>
    </xf>
    <xf numFmtId="9" fontId="43" fillId="4" borderId="9" xfId="0" applyNumberFormat="1" applyFont="1" applyFill="1" applyBorder="1" applyAlignment="1" applyProtection="1">
      <alignment horizontal="center" vertical="center" wrapText="1"/>
      <protection hidden="1"/>
    </xf>
    <xf numFmtId="9" fontId="43" fillId="4" borderId="10" xfId="0" applyNumberFormat="1" applyFont="1" applyFill="1" applyBorder="1" applyAlignment="1" applyProtection="1">
      <alignment horizontal="center" vertical="center" wrapText="1"/>
      <protection hidden="1"/>
    </xf>
    <xf numFmtId="0" fontId="43" fillId="4" borderId="8" xfId="0" applyFont="1" applyFill="1" applyBorder="1" applyAlignment="1" applyProtection="1">
      <alignment horizontal="center" vertical="center" wrapText="1"/>
      <protection hidden="1"/>
    </xf>
    <xf numFmtId="0" fontId="43" fillId="4" borderId="9" xfId="0" applyFont="1" applyFill="1" applyBorder="1" applyAlignment="1" applyProtection="1">
      <alignment horizontal="center" vertical="center" wrapText="1"/>
      <protection hidden="1"/>
    </xf>
    <xf numFmtId="0" fontId="43" fillId="4" borderId="10" xfId="0" applyFont="1" applyFill="1" applyBorder="1" applyAlignment="1" applyProtection="1">
      <alignment horizontal="center" vertical="center" wrapText="1"/>
      <protection hidden="1"/>
    </xf>
    <xf numFmtId="0" fontId="34" fillId="4" borderId="4" xfId="0" applyFont="1" applyFill="1" applyBorder="1" applyAlignment="1" applyProtection="1">
      <alignment horizontal="left" vertical="center" wrapText="1"/>
      <protection hidden="1"/>
    </xf>
    <xf numFmtId="0" fontId="33" fillId="5" borderId="7" xfId="0" applyFont="1" applyFill="1" applyBorder="1" applyAlignment="1" applyProtection="1">
      <alignment horizontal="left" vertical="center"/>
      <protection hidden="1"/>
    </xf>
    <xf numFmtId="0" fontId="43" fillId="4" borderId="4" xfId="0" applyFont="1" applyFill="1" applyBorder="1" applyAlignment="1" applyProtection="1">
      <alignment horizontal="center" vertical="center" wrapText="1"/>
    </xf>
    <xf numFmtId="0" fontId="32" fillId="4" borderId="4" xfId="0" applyFont="1" applyFill="1" applyBorder="1" applyAlignment="1" applyProtection="1">
      <alignment horizontal="left" vertical="center" wrapText="1"/>
    </xf>
    <xf numFmtId="0" fontId="32" fillId="4" borderId="4" xfId="0" applyFont="1" applyFill="1" applyBorder="1" applyAlignment="1" applyProtection="1">
      <alignment horizontal="left" vertical="center"/>
    </xf>
    <xf numFmtId="0" fontId="30" fillId="2" borderId="0" xfId="0" applyFont="1" applyFill="1" applyAlignment="1" applyProtection="1">
      <alignment horizontal="left" vertical="center" wrapText="1"/>
    </xf>
    <xf numFmtId="0" fontId="57" fillId="2" borderId="8" xfId="0" applyFont="1" applyFill="1" applyBorder="1" applyAlignment="1" applyProtection="1">
      <alignment horizontal="left" vertical="center" wrapText="1"/>
      <protection hidden="1"/>
    </xf>
    <xf numFmtId="0" fontId="57" fillId="2" borderId="10" xfId="0" applyFont="1" applyFill="1" applyBorder="1" applyAlignment="1" applyProtection="1">
      <alignment horizontal="left" vertical="center" wrapText="1"/>
      <protection hidden="1"/>
    </xf>
    <xf numFmtId="0" fontId="43" fillId="4" borderId="8" xfId="0" applyFont="1" applyFill="1" applyBorder="1" applyAlignment="1" applyProtection="1">
      <alignment horizontal="left" vertical="center" wrapText="1"/>
      <protection hidden="1"/>
    </xf>
    <xf numFmtId="0" fontId="43" fillId="4" borderId="9" xfId="0" applyFont="1" applyFill="1" applyBorder="1" applyAlignment="1" applyProtection="1">
      <alignment horizontal="left" vertical="center" wrapText="1"/>
      <protection hidden="1"/>
    </xf>
    <xf numFmtId="0" fontId="43" fillId="4" borderId="10" xfId="0" applyFont="1" applyFill="1" applyBorder="1" applyAlignment="1" applyProtection="1">
      <alignment horizontal="left" vertical="center" wrapText="1"/>
      <protection hidden="1"/>
    </xf>
    <xf numFmtId="0" fontId="35" fillId="2" borderId="0" xfId="0" applyFont="1" applyFill="1" applyAlignment="1" applyProtection="1">
      <alignment horizontal="left" wrapText="1"/>
      <protection hidden="1"/>
    </xf>
    <xf numFmtId="0" fontId="31" fillId="2" borderId="4" xfId="0" applyFont="1" applyFill="1" applyBorder="1" applyAlignment="1" applyProtection="1">
      <alignment horizontal="left" vertical="center"/>
      <protection hidden="1"/>
    </xf>
    <xf numFmtId="0" fontId="31" fillId="2" borderId="4" xfId="0" applyFont="1" applyFill="1" applyBorder="1" applyAlignment="1" applyProtection="1">
      <alignment horizontal="left" vertical="center" wrapText="1"/>
      <protection hidden="1"/>
    </xf>
    <xf numFmtId="0" fontId="43" fillId="4" borderId="4" xfId="0" applyFont="1" applyFill="1" applyBorder="1" applyAlignment="1" applyProtection="1">
      <alignment horizontal="left" vertical="center" wrapText="1"/>
      <protection hidden="1"/>
    </xf>
    <xf numFmtId="0" fontId="32" fillId="2" borderId="4" xfId="0" applyFont="1" applyFill="1" applyBorder="1" applyAlignment="1" applyProtection="1">
      <alignment horizontal="left" vertical="center" wrapText="1"/>
      <protection hidden="1"/>
    </xf>
    <xf numFmtId="0" fontId="42" fillId="2" borderId="19" xfId="0" applyFont="1" applyFill="1" applyBorder="1" applyAlignment="1" applyProtection="1">
      <alignment horizontal="left" vertical="center" wrapText="1"/>
      <protection hidden="1"/>
    </xf>
    <xf numFmtId="0" fontId="42" fillId="2" borderId="7" xfId="0" applyFont="1" applyFill="1" applyBorder="1" applyAlignment="1" applyProtection="1">
      <alignment horizontal="left" vertical="center" wrapText="1"/>
      <protection hidden="1"/>
    </xf>
    <xf numFmtId="0" fontId="31" fillId="2" borderId="0" xfId="0" applyFont="1" applyFill="1" applyBorder="1" applyAlignment="1" applyProtection="1">
      <alignment horizontal="left" vertical="center"/>
      <protection hidden="1"/>
    </xf>
    <xf numFmtId="0" fontId="31" fillId="2" borderId="6" xfId="0" applyFont="1" applyFill="1" applyBorder="1" applyAlignment="1" applyProtection="1">
      <alignment horizontal="left" vertical="center" wrapText="1"/>
      <protection hidden="1"/>
    </xf>
    <xf numFmtId="0" fontId="31" fillId="2" borderId="7" xfId="0" applyFont="1" applyFill="1" applyBorder="1" applyAlignment="1" applyProtection="1">
      <alignment horizontal="left" vertical="center" wrapText="1"/>
      <protection hidden="1"/>
    </xf>
    <xf numFmtId="0" fontId="35" fillId="2" borderId="0" xfId="0" applyFont="1" applyFill="1" applyAlignment="1" applyProtection="1">
      <alignment horizontal="left" vertical="center" wrapText="1"/>
      <protection hidden="1"/>
    </xf>
    <xf numFmtId="0" fontId="32" fillId="4" borderId="25" xfId="0" applyFont="1" applyFill="1" applyBorder="1" applyAlignment="1" applyProtection="1">
      <alignment horizontal="left" vertical="center" wrapText="1"/>
      <protection hidden="1"/>
    </xf>
    <xf numFmtId="0" fontId="32" fillId="4" borderId="5" xfId="0" applyFont="1" applyFill="1" applyBorder="1" applyAlignment="1" applyProtection="1">
      <alignment horizontal="left" vertical="center" wrapText="1"/>
      <protection hidden="1"/>
    </xf>
    <xf numFmtId="0" fontId="20" fillId="2" borderId="12" xfId="0" applyFont="1" applyFill="1" applyBorder="1" applyAlignment="1" applyProtection="1">
      <alignment horizontal="left"/>
      <protection hidden="1"/>
    </xf>
    <xf numFmtId="1" fontId="30" fillId="3" borderId="21" xfId="2" applyNumberFormat="1" applyFont="1" applyFill="1" applyBorder="1" applyAlignment="1" applyProtection="1">
      <alignment horizontal="left" vertical="top" wrapText="1"/>
      <protection locked="0"/>
    </xf>
    <xf numFmtId="1" fontId="30" fillId="3" borderId="22" xfId="2" applyNumberFormat="1" applyFont="1" applyFill="1" applyBorder="1" applyAlignment="1" applyProtection="1">
      <alignment horizontal="left" vertical="top" wrapText="1"/>
      <protection locked="0"/>
    </xf>
    <xf numFmtId="1" fontId="30" fillId="3" borderId="23" xfId="2" applyNumberFormat="1" applyFont="1" applyFill="1" applyBorder="1" applyAlignment="1" applyProtection="1">
      <alignment horizontal="left" vertical="top" wrapText="1"/>
      <protection locked="0"/>
    </xf>
    <xf numFmtId="0" fontId="58" fillId="9" borderId="15" xfId="0" applyFont="1" applyFill="1" applyBorder="1" applyAlignment="1">
      <alignment horizontal="left" vertical="center" wrapText="1"/>
    </xf>
    <xf numFmtId="0" fontId="58" fillId="9" borderId="16" xfId="0" applyFont="1" applyFill="1" applyBorder="1" applyAlignment="1">
      <alignment horizontal="left" vertical="center" wrapText="1"/>
    </xf>
    <xf numFmtId="0" fontId="58" fillId="9" borderId="26" xfId="0" applyFont="1" applyFill="1" applyBorder="1" applyAlignment="1">
      <alignment horizontal="left" vertical="center" wrapText="1"/>
    </xf>
    <xf numFmtId="0" fontId="58" fillId="9" borderId="14" xfId="0" applyFont="1" applyFill="1" applyBorder="1" applyAlignment="1">
      <alignment horizontal="left" vertical="center" wrapText="1"/>
    </xf>
    <xf numFmtId="0" fontId="58" fillId="9" borderId="30" xfId="0" applyFont="1" applyFill="1" applyBorder="1" applyAlignment="1">
      <alignment horizontal="left" vertical="center" wrapText="1"/>
    </xf>
    <xf numFmtId="1" fontId="30" fillId="2" borderId="3" xfId="0" applyNumberFormat="1" applyFont="1" applyFill="1" applyBorder="1" applyAlignment="1">
      <alignment horizontal="center"/>
    </xf>
    <xf numFmtId="0" fontId="30" fillId="2" borderId="3" xfId="0" applyFont="1" applyFill="1" applyBorder="1" applyAlignment="1">
      <alignment horizontal="center"/>
    </xf>
    <xf numFmtId="0" fontId="32" fillId="4" borderId="3" xfId="0" applyFont="1" applyFill="1" applyBorder="1" applyAlignment="1" applyProtection="1">
      <alignment horizontal="left" vertical="center" wrapText="1"/>
    </xf>
    <xf numFmtId="0" fontId="32" fillId="4" borderId="23" xfId="0" applyFont="1" applyFill="1" applyBorder="1" applyAlignment="1" applyProtection="1">
      <alignment horizontal="left" vertical="center" wrapText="1"/>
    </xf>
    <xf numFmtId="0" fontId="56" fillId="2" borderId="0" xfId="0" applyFont="1" applyFill="1" applyAlignment="1">
      <alignment horizontal="left"/>
    </xf>
    <xf numFmtId="0" fontId="56" fillId="2" borderId="0" xfId="0" applyFont="1" applyFill="1" applyBorder="1" applyAlignment="1">
      <alignment horizontal="left"/>
    </xf>
    <xf numFmtId="0" fontId="42" fillId="4" borderId="3" xfId="0" applyFont="1" applyFill="1" applyBorder="1" applyAlignment="1" applyProtection="1">
      <alignment horizontal="center" vertical="center" wrapText="1"/>
    </xf>
    <xf numFmtId="0" fontId="32" fillId="4" borderId="18" xfId="0" applyFont="1" applyFill="1" applyBorder="1" applyAlignment="1" applyProtection="1">
      <alignment horizontal="left" vertical="center" wrapText="1"/>
    </xf>
    <xf numFmtId="0" fontId="32" fillId="4" borderId="17" xfId="0" applyFont="1" applyFill="1" applyBorder="1" applyAlignment="1" applyProtection="1">
      <alignment horizontal="left" vertical="center" wrapText="1"/>
    </xf>
    <xf numFmtId="0" fontId="32" fillId="4" borderId="25" xfId="0" applyFont="1" applyFill="1" applyBorder="1" applyAlignment="1" applyProtection="1">
      <alignment horizontal="center" vertical="center" wrapText="1"/>
    </xf>
    <xf numFmtId="0" fontId="32" fillId="4" borderId="33" xfId="0" applyFont="1" applyFill="1" applyBorder="1" applyAlignment="1" applyProtection="1">
      <alignment horizontal="center" vertical="center" wrapText="1"/>
    </xf>
    <xf numFmtId="0" fontId="32" fillId="4" borderId="0" xfId="0" applyFont="1" applyFill="1" applyBorder="1" applyAlignment="1" applyProtection="1">
      <alignment horizontal="center" vertical="center" wrapText="1"/>
    </xf>
    <xf numFmtId="0" fontId="32" fillId="4" borderId="16" xfId="0" applyFont="1" applyFill="1" applyBorder="1" applyAlignment="1" applyProtection="1">
      <alignment horizontal="center" vertical="center" wrapText="1"/>
    </xf>
    <xf numFmtId="0" fontId="32" fillId="4" borderId="3" xfId="0" applyFont="1" applyFill="1" applyBorder="1" applyAlignment="1" applyProtection="1">
      <alignment horizontal="center" vertical="center" wrapText="1"/>
    </xf>
    <xf numFmtId="0" fontId="32" fillId="4" borderId="21" xfId="0" applyFont="1" applyFill="1" applyBorder="1" applyAlignment="1" applyProtection="1">
      <alignment horizontal="left" vertical="center" wrapText="1"/>
    </xf>
    <xf numFmtId="0" fontId="32" fillId="4" borderId="12" xfId="0" applyFont="1" applyFill="1" applyBorder="1" applyAlignment="1" applyProtection="1">
      <alignment horizontal="left" vertical="center" wrapText="1"/>
    </xf>
    <xf numFmtId="0" fontId="32" fillId="4" borderId="34" xfId="0" applyFont="1" applyFill="1" applyBorder="1" applyAlignment="1" applyProtection="1">
      <alignment horizontal="center" vertical="center" wrapText="1"/>
    </xf>
    <xf numFmtId="0" fontId="56" fillId="2" borderId="14" xfId="0" applyFont="1" applyFill="1" applyBorder="1" applyAlignment="1">
      <alignment horizontal="left"/>
    </xf>
    <xf numFmtId="0" fontId="32" fillId="4" borderId="21" xfId="0" applyFont="1" applyFill="1" applyBorder="1" applyAlignment="1" applyProtection="1">
      <alignment horizontal="left" vertical="center" wrapText="1"/>
      <protection hidden="1"/>
    </xf>
    <xf numFmtId="0" fontId="32" fillId="4" borderId="22" xfId="0" applyFont="1" applyFill="1" applyBorder="1" applyAlignment="1" applyProtection="1">
      <alignment horizontal="left" vertical="center" wrapText="1"/>
      <protection hidden="1"/>
    </xf>
    <xf numFmtId="0" fontId="32" fillId="4" borderId="23" xfId="0" applyFont="1" applyFill="1" applyBorder="1" applyAlignment="1" applyProtection="1">
      <alignment horizontal="left" vertical="center" wrapText="1"/>
      <protection hidden="1"/>
    </xf>
    <xf numFmtId="0" fontId="32" fillId="4" borderId="3" xfId="0" applyFont="1" applyFill="1" applyBorder="1" applyAlignment="1">
      <alignment horizontal="left" vertical="center" wrapText="1"/>
    </xf>
    <xf numFmtId="0" fontId="32" fillId="4" borderId="28" xfId="0" applyFont="1" applyFill="1" applyBorder="1" applyAlignment="1" applyProtection="1">
      <alignment horizontal="center" vertical="center" wrapText="1"/>
    </xf>
    <xf numFmtId="0" fontId="32" fillId="4" borderId="5" xfId="0" applyFont="1" applyFill="1" applyBorder="1" applyAlignment="1" applyProtection="1">
      <alignment horizontal="center" vertical="center" wrapText="1"/>
    </xf>
    <xf numFmtId="0" fontId="32" fillId="4" borderId="29" xfId="0" applyFont="1" applyFill="1" applyBorder="1" applyAlignment="1" applyProtection="1">
      <alignment horizontal="center" vertical="center" wrapText="1"/>
    </xf>
    <xf numFmtId="0" fontId="32" fillId="4" borderId="17" xfId="0" applyFont="1" applyFill="1" applyBorder="1" applyAlignment="1" applyProtection="1">
      <alignment horizontal="center" vertical="center" wrapText="1"/>
    </xf>
    <xf numFmtId="0" fontId="32" fillId="4" borderId="7" xfId="0" applyFont="1" applyFill="1" applyBorder="1" applyAlignment="1" applyProtection="1">
      <alignment horizontal="center" vertical="center" wrapText="1"/>
    </xf>
    <xf numFmtId="0" fontId="32" fillId="4" borderId="18" xfId="0" applyFont="1" applyFill="1" applyBorder="1" applyAlignment="1" applyProtection="1">
      <alignment horizontal="center" vertical="center" wrapText="1"/>
    </xf>
    <xf numFmtId="0" fontId="32" fillId="4" borderId="31" xfId="0" applyFont="1" applyFill="1" applyBorder="1" applyAlignment="1" applyProtection="1">
      <alignment horizontal="center" vertical="center" wrapText="1"/>
    </xf>
    <xf numFmtId="0" fontId="32" fillId="4" borderId="26" xfId="0" applyFont="1" applyFill="1" applyBorder="1" applyAlignment="1" applyProtection="1">
      <alignment horizontal="center" vertical="center" wrapText="1"/>
    </xf>
    <xf numFmtId="0" fontId="32" fillId="4" borderId="27" xfId="0" applyFont="1" applyFill="1" applyBorder="1" applyAlignment="1" applyProtection="1">
      <alignment horizontal="center" vertical="center" wrapText="1"/>
    </xf>
    <xf numFmtId="0" fontId="32" fillId="4" borderId="30" xfId="0" applyFont="1" applyFill="1" applyBorder="1" applyAlignment="1" applyProtection="1">
      <alignment horizontal="left" vertical="center"/>
    </xf>
    <xf numFmtId="0" fontId="32" fillId="4" borderId="16" xfId="0" applyFont="1" applyFill="1" applyBorder="1" applyAlignment="1" applyProtection="1">
      <alignment horizontal="left" vertical="center"/>
    </xf>
    <xf numFmtId="0" fontId="32" fillId="4" borderId="34" xfId="0" applyFont="1" applyFill="1" applyBorder="1" applyAlignment="1">
      <alignment horizontal="left" vertical="center" wrapText="1"/>
    </xf>
    <xf numFmtId="0" fontId="32" fillId="4" borderId="35" xfId="0" applyFont="1" applyFill="1" applyBorder="1" applyAlignment="1">
      <alignment horizontal="left" vertical="center" wrapText="1"/>
    </xf>
    <xf numFmtId="0" fontId="32" fillId="4" borderId="3" xfId="0" applyFont="1" applyFill="1" applyBorder="1" applyAlignment="1" applyProtection="1">
      <alignment horizontal="center" vertical="center" wrapText="1"/>
      <protection hidden="1"/>
    </xf>
    <xf numFmtId="0" fontId="32" fillId="4" borderId="21" xfId="0" applyFont="1" applyFill="1" applyBorder="1" applyAlignment="1">
      <alignment horizontal="center" vertical="center" wrapText="1"/>
    </xf>
    <xf numFmtId="0" fontId="32" fillId="4" borderId="22" xfId="0" applyFont="1" applyFill="1" applyBorder="1" applyAlignment="1">
      <alignment horizontal="center" vertical="center" wrapText="1"/>
    </xf>
    <xf numFmtId="0" fontId="32" fillId="4" borderId="34" xfId="0" applyFont="1" applyFill="1" applyBorder="1" applyAlignment="1" applyProtection="1">
      <alignment horizontal="center" vertical="center" wrapText="1"/>
      <protection hidden="1"/>
    </xf>
    <xf numFmtId="0" fontId="32" fillId="4" borderId="35" xfId="0" applyFont="1" applyFill="1" applyBorder="1" applyAlignment="1" applyProtection="1">
      <alignment horizontal="center" vertical="center" wrapText="1"/>
      <protection hidden="1"/>
    </xf>
    <xf numFmtId="0" fontId="32" fillId="4" borderId="37" xfId="0" applyFont="1" applyFill="1" applyBorder="1" applyAlignment="1" applyProtection="1">
      <alignment horizontal="center" vertical="center" wrapText="1"/>
      <protection hidden="1"/>
    </xf>
    <xf numFmtId="0" fontId="32" fillId="4" borderId="38" xfId="0" applyFont="1" applyFill="1" applyBorder="1" applyAlignment="1" applyProtection="1">
      <alignment horizontal="center" vertical="center" wrapText="1"/>
      <protection hidden="1"/>
    </xf>
    <xf numFmtId="0" fontId="32" fillId="4" borderId="39" xfId="0" applyFont="1" applyFill="1" applyBorder="1" applyAlignment="1" applyProtection="1">
      <alignment horizontal="center" vertical="center" wrapText="1"/>
      <protection hidden="1"/>
    </xf>
    <xf numFmtId="0" fontId="32" fillId="4" borderId="36" xfId="0" applyFont="1" applyFill="1" applyBorder="1" applyAlignment="1" applyProtection="1">
      <alignment horizontal="center" vertical="center" wrapText="1"/>
      <protection hidden="1"/>
    </xf>
    <xf numFmtId="0" fontId="32" fillId="4" borderId="40" xfId="0" applyFont="1" applyFill="1" applyBorder="1" applyAlignment="1" applyProtection="1">
      <alignment horizontal="center" vertical="center" wrapText="1"/>
      <protection hidden="1"/>
    </xf>
    <xf numFmtId="0" fontId="32" fillId="4" borderId="41" xfId="0" applyFont="1" applyFill="1" applyBorder="1" applyAlignment="1" applyProtection="1">
      <alignment horizontal="center" vertical="center" wrapText="1"/>
      <protection hidden="1"/>
    </xf>
    <xf numFmtId="0" fontId="32" fillId="4" borderId="42" xfId="0" applyFont="1" applyFill="1" applyBorder="1" applyAlignment="1" applyProtection="1">
      <alignment horizontal="center" vertical="center" wrapText="1"/>
      <protection hidden="1"/>
    </xf>
    <xf numFmtId="0" fontId="32" fillId="4" borderId="43" xfId="0" applyFont="1" applyFill="1" applyBorder="1" applyAlignment="1" applyProtection="1">
      <alignment horizontal="center" vertical="center" wrapText="1"/>
      <protection hidden="1"/>
    </xf>
    <xf numFmtId="0" fontId="32" fillId="4" borderId="34" xfId="0" applyFont="1" applyFill="1" applyBorder="1" applyAlignment="1" applyProtection="1">
      <alignment horizontal="left" vertical="center" wrapText="1"/>
      <protection hidden="1"/>
    </xf>
    <xf numFmtId="0" fontId="32" fillId="4" borderId="20" xfId="0" applyFont="1" applyFill="1" applyBorder="1" applyAlignment="1" applyProtection="1">
      <alignment horizontal="center" vertical="center" wrapText="1"/>
      <protection hidden="1"/>
    </xf>
    <xf numFmtId="0" fontId="32" fillId="4" borderId="44" xfId="0" applyFont="1" applyFill="1" applyBorder="1" applyAlignment="1" applyProtection="1">
      <alignment horizontal="center" vertical="center" wrapText="1"/>
      <protection hidden="1"/>
    </xf>
    <xf numFmtId="0" fontId="32" fillId="4" borderId="32" xfId="0" applyFont="1" applyFill="1" applyBorder="1" applyAlignment="1" applyProtection="1">
      <alignment horizontal="center" vertical="center" wrapText="1"/>
      <protection hidden="1"/>
    </xf>
    <xf numFmtId="0" fontId="32" fillId="4" borderId="45" xfId="0" applyFont="1" applyFill="1" applyBorder="1" applyAlignment="1" applyProtection="1">
      <alignment horizontal="center" vertical="center" wrapText="1"/>
      <protection hidden="1"/>
    </xf>
    <xf numFmtId="0" fontId="32" fillId="4" borderId="6" xfId="0" applyFont="1" applyFill="1" applyBorder="1" applyAlignment="1" applyProtection="1">
      <alignment horizontal="center" vertical="center" wrapText="1"/>
      <protection hidden="1"/>
    </xf>
    <xf numFmtId="0" fontId="32" fillId="4" borderId="3" xfId="0" applyFont="1" applyFill="1" applyBorder="1" applyAlignment="1" applyProtection="1">
      <alignment horizontal="left" vertical="center" wrapText="1"/>
      <protection hidden="1"/>
    </xf>
    <xf numFmtId="0" fontId="32" fillId="4" borderId="6" xfId="0" applyFont="1" applyFill="1" applyBorder="1" applyAlignment="1" applyProtection="1">
      <alignment horizontal="center" vertical="center" wrapText="1"/>
    </xf>
    <xf numFmtId="0" fontId="32" fillId="4" borderId="22" xfId="0" applyFont="1" applyFill="1" applyBorder="1" applyAlignment="1" applyProtection="1">
      <alignment horizontal="left" vertical="center" wrapText="1"/>
    </xf>
    <xf numFmtId="0" fontId="32" fillId="4" borderId="7" xfId="0" applyFont="1" applyFill="1" applyBorder="1" applyAlignment="1" applyProtection="1">
      <alignment horizontal="left" vertical="center" wrapText="1"/>
    </xf>
    <xf numFmtId="0" fontId="32" fillId="4" borderId="6" xfId="0" applyFont="1" applyFill="1" applyBorder="1" applyAlignment="1" applyProtection="1">
      <alignment horizontal="left" vertical="center" wrapText="1"/>
    </xf>
    <xf numFmtId="0" fontId="32" fillId="4" borderId="19" xfId="0" applyFont="1" applyFill="1" applyBorder="1" applyAlignment="1" applyProtection="1">
      <alignment horizontal="center" vertical="center" wrapText="1"/>
    </xf>
  </cellXfs>
  <cellStyles count="3">
    <cellStyle name="Hyperlink" xfId="1" builtinId="8"/>
    <cellStyle name="Normal" xfId="0" builtinId="0"/>
    <cellStyle name="Percent" xfId="2" builtinId="5"/>
  </cellStyles>
  <dxfs count="167">
    <dxf>
      <font>
        <color theme="2" tint="-0.14996795556505021"/>
      </font>
    </dxf>
    <dxf>
      <fill>
        <patternFill>
          <bgColor theme="0"/>
        </patternFill>
      </fill>
    </dxf>
    <dxf>
      <fill>
        <patternFill>
          <bgColor theme="0"/>
        </patternFill>
      </fill>
    </dxf>
    <dxf>
      <fill>
        <patternFill>
          <bgColor theme="0"/>
        </patternFill>
      </fill>
    </dxf>
    <dxf>
      <font>
        <color theme="3" tint="0.39994506668294322"/>
      </font>
    </dxf>
    <dxf>
      <font>
        <color theme="3" tint="0.39994506668294322"/>
      </font>
    </dxf>
    <dxf>
      <font>
        <color theme="3" tint="0.39994506668294322"/>
      </font>
    </dxf>
    <dxf>
      <font>
        <color theme="3" tint="0.39994506668294322"/>
      </font>
    </dxf>
    <dxf>
      <font>
        <color theme="3" tint="0.39994506668294322"/>
      </font>
    </dxf>
    <dxf>
      <font>
        <color theme="3" tint="0.39994506668294322"/>
      </font>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679555650502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679555650502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6795556505021"/>
        </patternFill>
      </fill>
    </dxf>
    <dxf>
      <fill>
        <patternFill>
          <bgColor theme="0" tint="-0.14996795556505021"/>
        </patternFill>
      </fill>
    </dxf>
    <dxf>
      <font>
        <b/>
        <i val="0"/>
        <color theme="1"/>
      </font>
      <fill>
        <patternFill>
          <bgColor theme="0"/>
        </patternFill>
      </fill>
    </dxf>
    <dxf>
      <fill>
        <patternFill>
          <bgColor theme="0"/>
        </patternFill>
      </fill>
    </dxf>
    <dxf>
      <font>
        <color theme="2" tint="-0.14996795556505021"/>
      </font>
      <fill>
        <patternFill>
          <bgColor theme="0"/>
        </patternFill>
      </fill>
    </dxf>
    <dxf>
      <fill>
        <patternFill>
          <bgColor theme="0" tint="-0.14996795556505021"/>
        </patternFill>
      </fill>
    </dxf>
    <dxf>
      <font>
        <color theme="2" tint="-0.14996795556505021"/>
      </font>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6795556505021"/>
        </patternFill>
      </fill>
    </dxf>
    <dxf>
      <fill>
        <patternFill>
          <bgColor theme="0"/>
        </patternFill>
      </fill>
    </dxf>
    <dxf>
      <fill>
        <patternFill>
          <bgColor theme="0" tint="-0.14996795556505021"/>
        </patternFill>
      </fill>
    </dxf>
    <dxf>
      <fill>
        <patternFill>
          <bgColor theme="0"/>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0" tint="-0.14996795556505021"/>
        </patternFill>
      </fill>
    </dxf>
    <dxf>
      <fill>
        <patternFill>
          <bgColor theme="0" tint="-0.1499679555650502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tint="-0.14996795556505021"/>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6" tint="0.79998168889431442"/>
        </patternFill>
      </fill>
    </dxf>
    <dxf>
      <fill>
        <patternFill>
          <bgColor theme="0"/>
        </patternFill>
      </fill>
    </dxf>
    <dxf>
      <font>
        <color theme="2" tint="-0.14996795556505021"/>
      </font>
    </dxf>
    <dxf>
      <fill>
        <patternFill>
          <bgColor theme="0"/>
        </patternFill>
      </fill>
    </dxf>
    <dxf>
      <font>
        <color theme="2" tint="-0.14996795556505021"/>
      </font>
    </dxf>
    <dxf>
      <font>
        <color theme="2" tint="-0.14996795556505021"/>
      </font>
    </dxf>
    <dxf>
      <font>
        <color theme="2" tint="-0.14996795556505021"/>
      </font>
    </dxf>
    <dxf>
      <fill>
        <patternFill>
          <bgColor theme="0"/>
        </patternFill>
      </fill>
    </dxf>
    <dxf>
      <fill>
        <patternFill>
          <bgColor theme="6" tint="0.79998168889431442"/>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ill>
        <patternFill>
          <bgColor theme="0"/>
        </patternFill>
      </fill>
    </dxf>
    <dxf>
      <font>
        <color theme="3" tint="0.59996337778862885"/>
      </font>
      <fill>
        <patternFill>
          <bgColor theme="0"/>
        </patternFill>
      </fill>
    </dxf>
    <dxf>
      <fill>
        <patternFill>
          <bgColor theme="0"/>
        </patternFill>
      </fill>
    </dxf>
    <dxf>
      <fill>
        <patternFill>
          <bgColor theme="0"/>
        </patternFill>
      </fill>
    </dxf>
    <dxf>
      <font>
        <color theme="2" tint="-0.14996795556505021"/>
      </font>
      <fill>
        <patternFill>
          <bgColor theme="0"/>
        </patternFill>
      </fill>
    </dxf>
    <dxf>
      <font>
        <color theme="2" tint="-0.14996795556505021"/>
      </font>
      <fill>
        <patternFill>
          <bgColor theme="0"/>
        </patternFill>
      </fill>
    </dxf>
    <dxf>
      <fill>
        <patternFill>
          <bgColor theme="0"/>
        </patternFill>
      </fill>
    </dxf>
    <dxf>
      <fill>
        <patternFill>
          <bgColor theme="0"/>
        </patternFill>
      </fill>
    </dxf>
    <dxf>
      <fill>
        <patternFill>
          <bgColor theme="0"/>
        </patternFill>
      </fill>
    </dxf>
  </dxfs>
  <tableStyles count="0" defaultTableStyle="TableStyleMedium2" defaultPivotStyle="PivotStyleLight16"/>
  <colors>
    <mruColors>
      <color rgb="FF575756"/>
      <color rgb="FF0097C0"/>
      <color rgb="FFA2D2D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calcChain" Target="calcChain.xml"/><Relationship Id="rId2" Type="http://schemas.openxmlformats.org/officeDocument/2006/relationships/worksheet" Target="worksheets/sheet2.xml"/><Relationship Id="rId16" Type="http://schemas.microsoft.com/office/2017/10/relationships/person" Target="persons/person.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ctrlProps/ctrlProp1.xml><?xml version="1.0" encoding="utf-8"?>
<formControlPr xmlns="http://schemas.microsoft.com/office/spreadsheetml/2009/9/main" objectType="CheckBox" fmlaLink="'HIDDEN - Raw data'!$L$8" lockText="1" noThreeD="1"/>
</file>

<file path=xl/ctrlProps/ctrlProp2.xml><?xml version="1.0" encoding="utf-8"?>
<formControlPr xmlns="http://schemas.microsoft.com/office/spreadsheetml/2009/9/main" objectType="CheckBox" fmlaLink="'HIDDEN - Raw data'!$M$8" lockText="1" noThreeD="1"/>
</file>

<file path=xl/ctrlProps/ctrlProp3.xml><?xml version="1.0" encoding="utf-8"?>
<formControlPr xmlns="http://schemas.microsoft.com/office/spreadsheetml/2009/9/main" objectType="CheckBox" fmlaLink="'HIDDEN - Raw data'!$N$8" lockText="1" noThreeD="1"/>
</file>

<file path=xl/ctrlProps/ctrlProp4.xml><?xml version="1.0" encoding="utf-8"?>
<formControlPr xmlns="http://schemas.microsoft.com/office/spreadsheetml/2009/9/main" objectType="CheckBox" fmlaLink="'HIDDEN - Raw data'!$O$8" lockText="1" noThreeD="1"/>
</file>

<file path=xl/ctrlProps/ctrlProp5.xml><?xml version="1.0" encoding="utf-8"?>
<formControlPr xmlns="http://schemas.microsoft.com/office/spreadsheetml/2009/9/main" objectType="CheckBox" fmlaLink="'HIDDEN - Raw data'!$P$8" lockText="1" noThreeD="1"/>
</file>

<file path=xl/ctrlProps/ctrlProp6.xml><?xml version="1.0" encoding="utf-8"?>
<formControlPr xmlns="http://schemas.microsoft.com/office/spreadsheetml/2009/9/main" objectType="Radio" firstButton="1" fmlaLink="'HIDDEN - Raw data'!$H$8" lockText="1"/>
</file>

<file path=xl/ctrlProps/ctrlProp7.xml><?xml version="1.0" encoding="utf-8"?>
<formControlPr xmlns="http://schemas.microsoft.com/office/spreadsheetml/2009/9/main" objectType="Radio" lockText="1"/>
</file>

<file path=xl/ctrlProps/ctrlProp8.xml><?xml version="1.0" encoding="utf-8"?>
<formControlPr xmlns="http://schemas.microsoft.com/office/spreadsheetml/2009/9/main" objectType="CheckBox" lockText="1" noThreeD="1"/>
</file>

<file path=xl/ctrlProps/ctrlProp9.xml><?xml version="1.0" encoding="utf-8"?>
<formControlPr xmlns="http://schemas.microsoft.com/office/spreadsheetml/2009/9/main" objectType="CheckBox" lockText="1" noThreeD="1"/>
</file>

<file path=xl/ctrlProps/ctrlProp10.xml><?xml version="1.0" encoding="utf-8"?>
<formControlPr xmlns="http://schemas.microsoft.com/office/spreadsheetml/2009/9/main" objectType="CheckBox" lockText="1" noThreeD="1"/>
</file>

<file path=xl/ctrlProps/ctrlProp11.xml><?xml version="1.0" encoding="utf-8"?>
<formControlPr xmlns="http://schemas.microsoft.com/office/spreadsheetml/2009/9/main" objectType="CheckBox" lockText="1" noThreeD="1"/>
</file>

<file path=xl/ctrlProps/ctrlProp12.xml><?xml version="1.0" encoding="utf-8"?>
<formControlPr xmlns="http://schemas.microsoft.com/office/spreadsheetml/2009/9/main" objectType="CheckBox" lockText="1" noThreeD="1"/>
</file>

<file path=xl/ctrlProps/ctrlProp13.xml><?xml version="1.0" encoding="utf-8"?>
<formControlPr xmlns="http://schemas.microsoft.com/office/spreadsheetml/2009/9/main" objectType="CheckBox" lockText="1" noThreeD="1"/>
</file>

<file path=xl/ctrlProps/ctrlProp14.xml><?xml version="1.0" encoding="utf-8"?>
<formControlPr xmlns="http://schemas.microsoft.com/office/spreadsheetml/2009/9/main" objectType="CheckBox" lockText="1" noThreeD="1"/>
</file>

<file path=xl/ctrlProps/ctrlProp15.xml><?xml version="1.0" encoding="utf-8"?>
<formControlPr xmlns="http://schemas.microsoft.com/office/spreadsheetml/2009/9/main" objectType="CheckBox" lockText="1" noThreeD="1"/>
</file>

<file path=xl/ctrlProps/ctrlProp16.xml><?xml version="1.0" encoding="utf-8"?>
<formControlPr xmlns="http://schemas.microsoft.com/office/spreadsheetml/2009/9/main" objectType="CheckBox" lockText="1" noThreeD="1"/>
</file>

<file path=xl/ctrlProps/ctrlProp17.xml><?xml version="1.0" encoding="utf-8"?>
<formControlPr xmlns="http://schemas.microsoft.com/office/spreadsheetml/2009/9/main" objectType="CheckBox" lockText="1" noThreeD="1"/>
</file>

<file path=xl/ctrlProps/ctrlProp18.xml><?xml version="1.0" encoding="utf-8"?>
<formControlPr xmlns="http://schemas.microsoft.com/office/spreadsheetml/2009/9/main" objectType="CheckBox" fmlaLink="'HIDDEN - Raw data'!#REF!" lockText="1" noThreeD="1"/>
</file>

<file path=xl/ctrlProps/ctrlProp19.xml><?xml version="1.0" encoding="utf-8"?>
<formControlPr xmlns="http://schemas.microsoft.com/office/spreadsheetml/2009/9/main" objectType="CheckBox" lockText="1" noThreeD="1"/>
</file>

<file path=xl/ctrlProps/ctrlProp20.xml><?xml version="1.0" encoding="utf-8"?>
<formControlPr xmlns="http://schemas.microsoft.com/office/spreadsheetml/2009/9/main" objectType="CheckBox" lockText="1" noThreeD="1"/>
</file>

<file path=xl/ctrlProps/ctrlProp21.xml><?xml version="1.0" encoding="utf-8"?>
<formControlPr xmlns="http://schemas.microsoft.com/office/spreadsheetml/2009/9/main" objectType="CheckBox" lockText="1" noThreeD="1"/>
</file>

<file path=xl/ctrlProps/ctrlProp22.xml><?xml version="1.0" encoding="utf-8"?>
<formControlPr xmlns="http://schemas.microsoft.com/office/spreadsheetml/2009/9/main" objectType="CheckBox" lockText="1" noThreeD="1"/>
</file>

<file path=xl/ctrlProps/ctrlProp23.xml><?xml version="1.0" encoding="utf-8"?>
<formControlPr xmlns="http://schemas.microsoft.com/office/spreadsheetml/2009/9/main" objectType="CheckBox" lockText="1" noThreeD="1"/>
</file>

<file path=xl/ctrlProps/ctrlProp24.xml><?xml version="1.0" encoding="utf-8"?>
<formControlPr xmlns="http://schemas.microsoft.com/office/spreadsheetml/2009/9/main" objectType="CheckBox" lockText="1" noThreeD="1"/>
</file>

<file path=xl/ctrlProps/ctrlProp25.xml><?xml version="1.0" encoding="utf-8"?>
<formControlPr xmlns="http://schemas.microsoft.com/office/spreadsheetml/2009/9/main" objectType="CheckBox" lockText="1" noThreeD="1"/>
</file>

<file path=xl/ctrlProps/ctrlProp26.xml><?xml version="1.0" encoding="utf-8"?>
<formControlPr xmlns="http://schemas.microsoft.com/office/spreadsheetml/2009/9/main" objectType="CheckBox" lockText="1" noThreeD="1"/>
</file>

<file path=xl/ctrlProps/ctrlProp27.xml><?xml version="1.0" encoding="utf-8"?>
<formControlPr xmlns="http://schemas.microsoft.com/office/spreadsheetml/2009/9/main" objectType="CheckBox" lockText="1" noThreeD="1"/>
</file>

<file path=xl/ctrlProps/ctrlProp28.xml><?xml version="1.0" encoding="utf-8"?>
<formControlPr xmlns="http://schemas.microsoft.com/office/spreadsheetml/2009/9/main" objectType="CheckBox" lockText="1" noThreeD="1"/>
</file>

<file path=xl/ctrlProps/ctrlProp29.xml><?xml version="1.0" encoding="utf-8"?>
<formControlPr xmlns="http://schemas.microsoft.com/office/spreadsheetml/2009/9/main" objectType="CheckBox" lockText="1" noThreeD="1"/>
</file>

<file path=xl/ctrlProps/ctrlProp30.xml><?xml version="1.0" encoding="utf-8"?>
<formControlPr xmlns="http://schemas.microsoft.com/office/spreadsheetml/2009/9/main" objectType="CheckBox" fmlaLink="'HIDDEN - Raw data'!$BS$9" lockText="1" noThreeD="1"/>
</file>

<file path=xl/ctrlProps/ctrlProp31.xml><?xml version="1.0" encoding="utf-8"?>
<formControlPr xmlns="http://schemas.microsoft.com/office/spreadsheetml/2009/9/main" objectType="CheckBox" fmlaLink="'HIDDEN - Raw data'!$BS$10" lockText="1" noThreeD="1"/>
</file>

<file path=xl/ctrlProps/ctrlProp32.xml><?xml version="1.0" encoding="utf-8"?>
<formControlPr xmlns="http://schemas.microsoft.com/office/spreadsheetml/2009/9/main" objectType="CheckBox" fmlaLink="'HIDDEN - Raw data'!$BS$11" lockText="1" noThreeD="1"/>
</file>

<file path=xl/ctrlProps/ctrlProp33.xml><?xml version="1.0" encoding="utf-8"?>
<formControlPr xmlns="http://schemas.microsoft.com/office/spreadsheetml/2009/9/main" objectType="CheckBox" fmlaLink="'HIDDEN - Raw data'!$BS$12" lockText="1" noThreeD="1"/>
</file>

<file path=xl/ctrlProps/ctrlProp34.xml><?xml version="1.0" encoding="utf-8"?>
<formControlPr xmlns="http://schemas.microsoft.com/office/spreadsheetml/2009/9/main" objectType="CheckBox" fmlaLink="'HIDDEN - Raw data'!$BS$13" lockText="1" noThreeD="1"/>
</file>

<file path=xl/ctrlProps/ctrlProp35.xml><?xml version="1.0" encoding="utf-8"?>
<formControlPr xmlns="http://schemas.microsoft.com/office/spreadsheetml/2009/9/main" objectType="CheckBox" fmlaLink="'HIDDEN - Raw data'!$BS$14" lockText="1" noThreeD="1"/>
</file>

<file path=xl/ctrlProps/ctrlProp36.xml><?xml version="1.0" encoding="utf-8"?>
<formControlPr xmlns="http://schemas.microsoft.com/office/spreadsheetml/2009/9/main" objectType="CheckBox" fmlaLink="'HIDDEN - Raw data'!$BS$15" lockText="1" noThreeD="1"/>
</file>

<file path=xl/ctrlProps/ctrlProp37.xml><?xml version="1.0" encoding="utf-8"?>
<formControlPr xmlns="http://schemas.microsoft.com/office/spreadsheetml/2009/9/main" objectType="CheckBox" lockText="1" noThreeD="1"/>
</file>

<file path=xl/ctrlProps/ctrlProp38.xml><?xml version="1.0" encoding="utf-8"?>
<formControlPr xmlns="http://schemas.microsoft.com/office/spreadsheetml/2009/9/main" objectType="CheckBox" lockText="1" noThreeD="1"/>
</file>

<file path=xl/ctrlProps/ctrlProp39.xml><?xml version="1.0" encoding="utf-8"?>
<formControlPr xmlns="http://schemas.microsoft.com/office/spreadsheetml/2009/9/main" objectType="CheckBox" fmlaLink="'HIDDEN - Raw data'!#REF!" lockText="1" noThreeD="1"/>
</file>

<file path=xl/ctrlProps/ctrlProp40.xml><?xml version="1.0" encoding="utf-8"?>
<formControlPr xmlns="http://schemas.microsoft.com/office/spreadsheetml/2009/9/main" objectType="CheckBox" lockText="1" noThreeD="1"/>
</file>

<file path=xl/ctrlProps/ctrlProp41.xml><?xml version="1.0" encoding="utf-8"?>
<formControlPr xmlns="http://schemas.microsoft.com/office/spreadsheetml/2009/9/main" objectType="CheckBox" fmlaLink="'HIDDEN - Raw data'!$BS$16" lockText="1" noThreeD="1"/>
</file>

<file path=xl/ctrlProps/ctrlProp42.xml><?xml version="1.0" encoding="utf-8"?>
<formControlPr xmlns="http://schemas.microsoft.com/office/spreadsheetml/2009/9/main" objectType="CheckBox" fmlaLink="'HIDDEN - Raw data'!$BS$20" lockText="1" noThreeD="1"/>
</file>

<file path=xl/ctrlProps/ctrlProp43.xml><?xml version="1.0" encoding="utf-8"?>
<formControlPr xmlns="http://schemas.microsoft.com/office/spreadsheetml/2009/9/main" objectType="CheckBox" fmlaLink="'HIDDEN - Raw data'!$BS$21" lockText="1" noThreeD="1"/>
</file>

<file path=xl/ctrlProps/ctrlProp44.xml><?xml version="1.0" encoding="utf-8"?>
<formControlPr xmlns="http://schemas.microsoft.com/office/spreadsheetml/2009/9/main" objectType="CheckBox" fmlaLink="'HIDDEN - Raw data'!$BS$22" lockText="1" noThreeD="1"/>
</file>

<file path=xl/ctrlProps/ctrlProp45.xml><?xml version="1.0" encoding="utf-8"?>
<formControlPr xmlns="http://schemas.microsoft.com/office/spreadsheetml/2009/9/main" objectType="CheckBox" lockText="1" noThreeD="1"/>
</file>

<file path=xl/ctrlProps/ctrlProp46.xml><?xml version="1.0" encoding="utf-8"?>
<formControlPr xmlns="http://schemas.microsoft.com/office/spreadsheetml/2009/9/main" objectType="CheckBox" lockText="1" noThreeD="1"/>
</file>

<file path=xl/ctrlProps/ctrlProp47.xml><?xml version="1.0" encoding="utf-8"?>
<formControlPr xmlns="http://schemas.microsoft.com/office/spreadsheetml/2009/9/main" objectType="CheckBox" lockText="1" noThreeD="1"/>
</file>

<file path=xl/ctrlProps/ctrlProp48.xml><?xml version="1.0" encoding="utf-8"?>
<formControlPr xmlns="http://schemas.microsoft.com/office/spreadsheetml/2009/9/main" objectType="CheckBox" lockText="1" noThreeD="1"/>
</file>

<file path=xl/ctrlProps/ctrlProp49.xml><?xml version="1.0" encoding="utf-8"?>
<formControlPr xmlns="http://schemas.microsoft.com/office/spreadsheetml/2009/9/main" objectType="CheckBox" lockText="1" noThreeD="1"/>
</file>

<file path=xl/ctrlProps/ctrlProp50.xml><?xml version="1.0" encoding="utf-8"?>
<formControlPr xmlns="http://schemas.microsoft.com/office/spreadsheetml/2009/9/main" objectType="CheckBox" lockText="1" noThreeD="1"/>
</file>

<file path=xl/ctrlProps/ctrlProp51.xml><?xml version="1.0" encoding="utf-8"?>
<formControlPr xmlns="http://schemas.microsoft.com/office/spreadsheetml/2009/9/main" objectType="CheckBox" lockText="1" noThreeD="1"/>
</file>

<file path=xl/ctrlProps/ctrlProp52.xml><?xml version="1.0" encoding="utf-8"?>
<formControlPr xmlns="http://schemas.microsoft.com/office/spreadsheetml/2009/9/main" objectType="CheckBox" lockText="1" noThreeD="1"/>
</file>

<file path=xl/ctrlProps/ctrlProp53.xml><?xml version="1.0" encoding="utf-8"?>
<formControlPr xmlns="http://schemas.microsoft.com/office/spreadsheetml/2009/9/main" objectType="CheckBox" lockText="1" noThreeD="1"/>
</file>

<file path=xl/ctrlProps/ctrlProp54.xml><?xml version="1.0" encoding="utf-8"?>
<formControlPr xmlns="http://schemas.microsoft.com/office/spreadsheetml/2009/9/main" objectType="CheckBox" lockText="1" noThreeD="1"/>
</file>

<file path=xl/ctrlProps/ctrlProp55.xml><?xml version="1.0" encoding="utf-8"?>
<formControlPr xmlns="http://schemas.microsoft.com/office/spreadsheetml/2009/9/main" objectType="CheckBox" lockText="1" noThreeD="1"/>
</file>

<file path=xl/ctrlProps/ctrlProp56.xml><?xml version="1.0" encoding="utf-8"?>
<formControlPr xmlns="http://schemas.microsoft.com/office/spreadsheetml/2009/9/main" objectType="CheckBox" fmlaLink="'HIDDEN - Raw data'!$BS$23" lockText="1" noThreeD="1"/>
</file>

<file path=xl/ctrlProps/ctrlProp57.xml><?xml version="1.0" encoding="utf-8"?>
<formControlPr xmlns="http://schemas.microsoft.com/office/spreadsheetml/2009/9/main" objectType="CheckBox" lockText="1" noThreeD="1"/>
</file>

<file path=xl/ctrlProps/ctrlProp58.xml><?xml version="1.0" encoding="utf-8"?>
<formControlPr xmlns="http://schemas.microsoft.com/office/spreadsheetml/2009/9/main" objectType="CheckBox" lockText="1" noThreeD="1"/>
</file>

<file path=xl/ctrlProps/ctrlProp59.xml><?xml version="1.0" encoding="utf-8"?>
<formControlPr xmlns="http://schemas.microsoft.com/office/spreadsheetml/2009/9/main" objectType="CheckBox" fmlaLink="'HIDDEN - Raw data'!#REF!" lockText="1" noThreeD="1"/>
</file>

<file path=xl/ctrlProps/ctrlProp60.xml><?xml version="1.0" encoding="utf-8"?>
<formControlPr xmlns="http://schemas.microsoft.com/office/spreadsheetml/2009/9/main" objectType="CheckBox" lockText="1" noThreeD="1"/>
</file>

<file path=xl/ctrlProps/ctrlProp61.xml><?xml version="1.0" encoding="utf-8"?>
<formControlPr xmlns="http://schemas.microsoft.com/office/spreadsheetml/2009/9/main" objectType="CheckBox" fmlaLink="'HIDDEN - Raw data'!$BS$24" lockText="1" noThreeD="1"/>
</file>

<file path=xl/ctrlProps/ctrlProp62.xml><?xml version="1.0" encoding="utf-8"?>
<formControlPr xmlns="http://schemas.microsoft.com/office/spreadsheetml/2009/9/main" objectType="CheckBox" fmlaLink="'HIDDEN - Raw data'!$BS$17" lockText="1" noThreeD="1"/>
</file>

<file path=xl/ctrlProps/ctrlProp63.xml><?xml version="1.0" encoding="utf-8"?>
<formControlPr xmlns="http://schemas.microsoft.com/office/spreadsheetml/2009/9/main" objectType="CheckBox" fmlaLink="'HIDDEN - Raw data'!$BS$18" lockText="1" noThreeD="1"/>
</file>

<file path=xl/ctrlProps/ctrlProp64.xml><?xml version="1.0" encoding="utf-8"?>
<formControlPr xmlns="http://schemas.microsoft.com/office/spreadsheetml/2009/9/main" objectType="CheckBox" fmlaLink="'HIDDEN - Raw data'!$BS$19" lockText="1" noThreeD="1"/>
</file>

<file path=xl/ctrlProps/ctrlProp65.xml><?xml version="1.0" encoding="utf-8"?>
<formControlPr xmlns="http://schemas.microsoft.com/office/spreadsheetml/2009/9/main" objectType="CheckBox" lockText="1" noThreeD="1"/>
</file>

<file path=xl/ctrlProps/ctrlProp66.xml><?xml version="1.0" encoding="utf-8"?>
<formControlPr xmlns="http://schemas.microsoft.com/office/spreadsheetml/2009/9/main" objectType="CheckBox" lockText="1" noThreeD="1"/>
</file>

<file path=xl/ctrlProps/ctrlProp67.xml><?xml version="1.0" encoding="utf-8"?>
<formControlPr xmlns="http://schemas.microsoft.com/office/spreadsheetml/2009/9/main" objectType="CheckBox" lockText="1" noThreeD="1"/>
</file>

<file path=xl/ctrlProps/ctrlProp68.xml><?xml version="1.0" encoding="utf-8"?>
<formControlPr xmlns="http://schemas.microsoft.com/office/spreadsheetml/2009/9/main" objectType="CheckBox" lockText="1" noThreeD="1"/>
</file>

<file path=xl/ctrlProps/ctrlProp69.xml><?xml version="1.0" encoding="utf-8"?>
<formControlPr xmlns="http://schemas.microsoft.com/office/spreadsheetml/2009/9/main" objectType="CheckBox" lockText="1" noThreeD="1"/>
</file>

<file path=xl/ctrlProps/ctrlProp70.xml><?xml version="1.0" encoding="utf-8"?>
<formControlPr xmlns="http://schemas.microsoft.com/office/spreadsheetml/2009/9/main" objectType="CheckBox" lockText="1" noThreeD="1"/>
</file>

<file path=xl/ctrlProps/ctrlProp71.xml><?xml version="1.0" encoding="utf-8"?>
<formControlPr xmlns="http://schemas.microsoft.com/office/spreadsheetml/2009/9/main" objectType="CheckBox" lockText="1" noThreeD="1"/>
</file>

<file path=xl/ctrlProps/ctrlProp72.xml><?xml version="1.0" encoding="utf-8"?>
<formControlPr xmlns="http://schemas.microsoft.com/office/spreadsheetml/2009/9/main" objectType="CheckBox" fmlaLink="'HIDDEN - Raw data'!$BS$17" lockText="1" noThreeD="1"/>
</file>

<file path=xl/ctrlProps/ctrlProp73.xml><?xml version="1.0" encoding="utf-8"?>
<formControlPr xmlns="http://schemas.microsoft.com/office/spreadsheetml/2009/9/main" objectType="CheckBox" fmlaLink="'HIDDEN - Raw data'!$BS$18" lockText="1" noThreeD="1"/>
</file>

<file path=xl/ctrlProps/ctrlProp74.xml><?xml version="1.0" encoding="utf-8"?>
<formControlPr xmlns="http://schemas.microsoft.com/office/spreadsheetml/2009/9/main" objectType="CheckBox" fmlaLink="'HIDDEN - Raw data'!$BS$19" lockText="1" noThreeD="1"/>
</file>

<file path=xl/ctrlProps/ctrlProp75.xml><?xml version="1.0" encoding="utf-8"?>
<formControlPr xmlns="http://schemas.microsoft.com/office/spreadsheetml/2009/9/main" objectType="CheckBox" lockText="1" noThreeD="1"/>
</file>

<file path=xl/ctrlProps/ctrlProp76.xml><?xml version="1.0" encoding="utf-8"?>
<formControlPr xmlns="http://schemas.microsoft.com/office/spreadsheetml/2009/9/main" objectType="CheckBox" lockText="1" noThreeD="1"/>
</file>

<file path=xl/ctrlProps/ctrlProp77.xml><?xml version="1.0" encoding="utf-8"?>
<formControlPr xmlns="http://schemas.microsoft.com/office/spreadsheetml/2009/9/main" objectType="CheckBox" lockText="1" noThreeD="1"/>
</file>

<file path=xl/ctrlProps/ctrlProp78.xml><?xml version="1.0" encoding="utf-8"?>
<formControlPr xmlns="http://schemas.microsoft.com/office/spreadsheetml/2009/9/main" objectType="CheckBox" lockText="1" noThreeD="1"/>
</file>

<file path=xl/ctrlProps/ctrlProp79.xml><?xml version="1.0" encoding="utf-8"?>
<formControlPr xmlns="http://schemas.microsoft.com/office/spreadsheetml/2009/9/main" objectType="CheckBox" fmlaLink="'HIDDEN - Raw data'!#REF!" lockText="1" noThreeD="1"/>
</file>

<file path=xl/ctrlProps/ctrlProp80.xml><?xml version="1.0" encoding="utf-8"?>
<formControlPr xmlns="http://schemas.microsoft.com/office/spreadsheetml/2009/9/main" objectType="CheckBox" fmlaLink="'HIDDEN - Raw data'!$BS$17" lockText="1" noThreeD="1"/>
</file>

<file path=xl/ctrlProps/ctrlProp81.xml><?xml version="1.0" encoding="utf-8"?>
<formControlPr xmlns="http://schemas.microsoft.com/office/spreadsheetml/2009/9/main" objectType="CheckBox" lockText="1" noThreeD="1"/>
</file>

<file path=xl/ctrlProps/ctrlProp82.xml><?xml version="1.0" encoding="utf-8"?>
<formControlPr xmlns="http://schemas.microsoft.com/office/spreadsheetml/2009/9/main" objectType="CheckBox" lockText="1" noThreeD="1"/>
</file>

<file path=xl/ctrlProps/ctrlProp83.xml><?xml version="1.0" encoding="utf-8"?>
<formControlPr xmlns="http://schemas.microsoft.com/office/spreadsheetml/2009/9/main" objectType="CheckBox" lockText="1" noThreeD="1"/>
</file>

<file path=xl/ctrlProps/ctrlProp84.xml><?xml version="1.0" encoding="utf-8"?>
<formControlPr xmlns="http://schemas.microsoft.com/office/spreadsheetml/2009/9/main" objectType="CheckBox" lockText="1" noThreeD="1"/>
</file>

<file path=xl/ctrlProps/ctrlProp85.xml><?xml version="1.0" encoding="utf-8"?>
<formControlPr xmlns="http://schemas.microsoft.com/office/spreadsheetml/2009/9/main" objectType="CheckBox" fmlaLink="'HIDDEN - Raw data'!#REF!" lockText="1" noThreeD="1"/>
</file>

<file path=xl/ctrlProps/ctrlProp86.xml><?xml version="1.0" encoding="utf-8"?>
<formControlPr xmlns="http://schemas.microsoft.com/office/spreadsheetml/2009/9/main" objectType="CheckBox" fmlaLink="'HIDDEN - Raw data'!$BS$18" lockText="1" noThreeD="1"/>
</file>

<file path=xl/ctrlProps/ctrlProp87.xml><?xml version="1.0" encoding="utf-8"?>
<formControlPr xmlns="http://schemas.microsoft.com/office/spreadsheetml/2009/9/main" objectType="CheckBox" lockText="1" noThreeD="1"/>
</file>

<file path=xl/ctrlProps/ctrlProp88.xml><?xml version="1.0" encoding="utf-8"?>
<formControlPr xmlns="http://schemas.microsoft.com/office/spreadsheetml/2009/9/main" objectType="CheckBox" lockText="1" noThreeD="1"/>
</file>

<file path=xl/ctrlProps/ctrlProp89.xml><?xml version="1.0" encoding="utf-8"?>
<formControlPr xmlns="http://schemas.microsoft.com/office/spreadsheetml/2009/9/main" objectType="CheckBox" lockText="1" noThreeD="1"/>
</file>

<file path=xl/ctrlProps/ctrlProp90.xml><?xml version="1.0" encoding="utf-8"?>
<formControlPr xmlns="http://schemas.microsoft.com/office/spreadsheetml/2009/9/main" objectType="CheckBox" lockText="1" noThreeD="1"/>
</file>

<file path=xl/ctrlProps/ctrlProp91.xml><?xml version="1.0" encoding="utf-8"?>
<formControlPr xmlns="http://schemas.microsoft.com/office/spreadsheetml/2009/9/main" objectType="CheckBox" fmlaLink="'HIDDEN - Raw data'!#REF!" lockText="1" noThreeD="1"/>
</file>

<file path=xl/ctrlProps/ctrlProp92.xml><?xml version="1.0" encoding="utf-8"?>
<formControlPr xmlns="http://schemas.microsoft.com/office/spreadsheetml/2009/9/main" objectType="CheckBox" fmlaLink="'HIDDEN - Raw data'!$BS$19" lockText="1" noThreeD="1"/>
</file>

<file path=xl/ctrlProps/ctrlProp93.xml><?xml version="1.0" encoding="utf-8"?>
<formControlPr xmlns="http://schemas.microsoft.com/office/spreadsheetml/2009/9/main" objectType="CheckBox" lockText="1" noThreeD="1"/>
</file>

<file path=xl/ctrlProps/ctrlProp94.xml><?xml version="1.0" encoding="utf-8"?>
<formControlPr xmlns="http://schemas.microsoft.com/office/spreadsheetml/2009/9/main" objectType="CheckBox" lockText="1" noThreeD="1"/>
</file>

<file path=xl/ctrlProps/ctrlProp95.xml><?xml version="1.0" encoding="utf-8"?>
<formControlPr xmlns="http://schemas.microsoft.com/office/spreadsheetml/2009/9/main" objectType="CheckBox" lockText="1" noThreeD="1"/>
</file>

<file path=xl/ctrlProps/ctrlProp96.xml><?xml version="1.0" encoding="utf-8"?>
<formControlPr xmlns="http://schemas.microsoft.com/office/spreadsheetml/2009/9/main" objectType="CheckBox" lockText="1" noThreeD="1"/>
</file>

<file path=xl/ctrlProps/ctrlProp97.xml><?xml version="1.0" encoding="utf-8"?>
<formControlPr xmlns="http://schemas.microsoft.com/office/spreadsheetml/2009/9/main" objectType="CheckBox" fmlaLink="'HIDDEN - Raw data'!#REF!" lockText="1" noThreeD="1"/>
</file>

<file path=xl/ctrlProps/ctrlProp98.xml><?xml version="1.0" encoding="utf-8"?>
<formControlPr xmlns="http://schemas.microsoft.com/office/spreadsheetml/2009/9/main" objectType="CheckBox" fmlaLink="'HIDDEN - Raw data'!$BS$25" lockText="1" noThreeD="1"/>
</file>

<file path=xl/ctrlProps/ctrlProp99.xml><?xml version="1.0" encoding="utf-8"?>
<formControlPr xmlns="http://schemas.microsoft.com/office/spreadsheetml/2009/9/main" objectType="CheckBox" lockText="1" noThreeD="1"/>
</file>

<file path=xl/ctrlProps/ctrlProp100.xml><?xml version="1.0" encoding="utf-8"?>
<formControlPr xmlns="http://schemas.microsoft.com/office/spreadsheetml/2009/9/main" objectType="CheckBox" lockText="1" noThreeD="1"/>
</file>

<file path=xl/ctrlProps/ctrlProp101.xml><?xml version="1.0" encoding="utf-8"?>
<formControlPr xmlns="http://schemas.microsoft.com/office/spreadsheetml/2009/9/main" objectType="CheckBox" lockText="1" noThreeD="1"/>
</file>

<file path=xl/ctrlProps/ctrlProp102.xml><?xml version="1.0" encoding="utf-8"?>
<formControlPr xmlns="http://schemas.microsoft.com/office/spreadsheetml/2009/9/main" objectType="CheckBox" lockText="1" noThreeD="1"/>
</file>

<file path=xl/ctrlProps/ctrlProp103.xml><?xml version="1.0" encoding="utf-8"?>
<formControlPr xmlns="http://schemas.microsoft.com/office/spreadsheetml/2009/9/main" objectType="CheckBox" fmlaLink="'HIDDEN - Raw data'!#REF!" lockText="1" noThreeD="1"/>
</file>

<file path=xl/ctrlProps/ctrlProp104.xml><?xml version="1.0" encoding="utf-8"?>
<formControlPr xmlns="http://schemas.microsoft.com/office/spreadsheetml/2009/9/main" objectType="CheckBox" fmlaLink="'HIDDEN - Raw data'!$BS$26" lockText="1" noThreeD="1"/>
</file>

<file path=xl/ctrlProps/ctrlProp105.xml><?xml version="1.0" encoding="utf-8"?>
<formControlPr xmlns="http://schemas.microsoft.com/office/spreadsheetml/2009/9/main" objectType="CheckBox" lockText="1" noThreeD="1"/>
</file>

<file path=xl/ctrlProps/ctrlProp106.xml><?xml version="1.0" encoding="utf-8"?>
<formControlPr xmlns="http://schemas.microsoft.com/office/spreadsheetml/2009/9/main" objectType="CheckBox" lockText="1" noThreeD="1"/>
</file>

<file path=xl/ctrlProps/ctrlProp107.xml><?xml version="1.0" encoding="utf-8"?>
<formControlPr xmlns="http://schemas.microsoft.com/office/spreadsheetml/2009/9/main" objectType="CheckBox" lockText="1" noThreeD="1"/>
</file>

<file path=xl/ctrlProps/ctrlProp108.xml><?xml version="1.0" encoding="utf-8"?>
<formControlPr xmlns="http://schemas.microsoft.com/office/spreadsheetml/2009/9/main" objectType="CheckBox" lockText="1" noThreeD="1"/>
</file>

<file path=xl/ctrlProps/ctrlProp109.xml><?xml version="1.0" encoding="utf-8"?>
<formControlPr xmlns="http://schemas.microsoft.com/office/spreadsheetml/2009/9/main" objectType="CheckBox" fmlaLink="'HIDDEN - Raw data'!#REF!" lockText="1" noThreeD="1"/>
</file>

<file path=xl/ctrlProps/ctrlProp110.xml><?xml version="1.0" encoding="utf-8"?>
<formControlPr xmlns="http://schemas.microsoft.com/office/spreadsheetml/2009/9/main" objectType="CheckBox" fmlaLink="'HIDDEN - Raw data'!$BS$27" lockText="1" noThreeD="1"/>
</file>

<file path=xl/ctrlProps/ctrlProp111.xml><?xml version="1.0" encoding="utf-8"?>
<formControlPr xmlns="http://schemas.microsoft.com/office/spreadsheetml/2009/9/main" objectType="CheckBox" lockText="1" noThreeD="1"/>
</file>

<file path=xl/ctrlProps/ctrlProp112.xml><?xml version="1.0" encoding="utf-8"?>
<formControlPr xmlns="http://schemas.microsoft.com/office/spreadsheetml/2009/9/main" objectType="CheckBox" lockText="1" noThreeD="1"/>
</file>

<file path=xl/ctrlProps/ctrlProp113.xml><?xml version="1.0" encoding="utf-8"?>
<formControlPr xmlns="http://schemas.microsoft.com/office/spreadsheetml/2009/9/main" objectType="CheckBox" lockText="1" noThreeD="1"/>
</file>

<file path=xl/ctrlProps/ctrlProp114.xml><?xml version="1.0" encoding="utf-8"?>
<formControlPr xmlns="http://schemas.microsoft.com/office/spreadsheetml/2009/9/main" objectType="CheckBox" lockText="1" noThreeD="1"/>
</file>

<file path=xl/ctrlProps/ctrlProp115.xml><?xml version="1.0" encoding="utf-8"?>
<formControlPr xmlns="http://schemas.microsoft.com/office/spreadsheetml/2009/9/main" objectType="CheckBox" fmlaLink="'HIDDEN - Raw data'!#REF!" lockText="1" noThreeD="1"/>
</file>

<file path=xl/ctrlProps/ctrlProp116.xml><?xml version="1.0" encoding="utf-8"?>
<formControlPr xmlns="http://schemas.microsoft.com/office/spreadsheetml/2009/9/main" objectType="CheckBox" fmlaLink="'HIDDEN - Raw data'!$BS$28" lockText="1" noThreeD="1"/>
</file>

<file path=xl/ctrlProps/ctrlProp117.xml><?xml version="1.0" encoding="utf-8"?>
<formControlPr xmlns="http://schemas.microsoft.com/office/spreadsheetml/2009/9/main" objectType="CheckBox" lockText="1" noThreeD="1"/>
</file>

<file path=xl/ctrlProps/ctrlProp118.xml><?xml version="1.0" encoding="utf-8"?>
<formControlPr xmlns="http://schemas.microsoft.com/office/spreadsheetml/2009/9/main" objectType="CheckBox" lockText="1" noThreeD="1"/>
</file>

<file path=xl/ctrlProps/ctrlProp119.xml><?xml version="1.0" encoding="utf-8"?>
<formControlPr xmlns="http://schemas.microsoft.com/office/spreadsheetml/2009/9/main" objectType="CheckBox" lockText="1" noThreeD="1"/>
</file>

<file path=xl/ctrlProps/ctrlProp120.xml><?xml version="1.0" encoding="utf-8"?>
<formControlPr xmlns="http://schemas.microsoft.com/office/spreadsheetml/2009/9/main" objectType="CheckBox" lockText="1" noThreeD="1"/>
</file>

<file path=xl/ctrlProps/ctrlProp121.xml><?xml version="1.0" encoding="utf-8"?>
<formControlPr xmlns="http://schemas.microsoft.com/office/spreadsheetml/2009/9/main" objectType="CheckBox" fmlaLink="'HIDDEN - Raw data'!#REF!" lockText="1" noThreeD="1"/>
</file>

<file path=xl/ctrlProps/ctrlProp122.xml><?xml version="1.0" encoding="utf-8"?>
<formControlPr xmlns="http://schemas.microsoft.com/office/spreadsheetml/2009/9/main" objectType="CheckBox" fmlaLink="'HIDDEN - Raw data'!$BS$29" lockText="1" noThreeD="1"/>
</file>

<file path=xl/ctrlProps/ctrlProp123.xml><?xml version="1.0" encoding="utf-8"?>
<formControlPr xmlns="http://schemas.microsoft.com/office/spreadsheetml/2009/9/main" objectType="CheckBox" lockText="1" noThreeD="1"/>
</file>

<file path=xl/ctrlProps/ctrlProp124.xml><?xml version="1.0" encoding="utf-8"?>
<formControlPr xmlns="http://schemas.microsoft.com/office/spreadsheetml/2009/9/main" objectType="CheckBox" lockText="1" noThreeD="1"/>
</file>

<file path=xl/ctrlProps/ctrlProp125.xml><?xml version="1.0" encoding="utf-8"?>
<formControlPr xmlns="http://schemas.microsoft.com/office/spreadsheetml/2009/9/main" objectType="CheckBox" lockText="1" noThreeD="1"/>
</file>

<file path=xl/ctrlProps/ctrlProp126.xml><?xml version="1.0" encoding="utf-8"?>
<formControlPr xmlns="http://schemas.microsoft.com/office/spreadsheetml/2009/9/main" objectType="CheckBox" lockText="1" noThreeD="1"/>
</file>

<file path=xl/ctrlProps/ctrlProp127.xml><?xml version="1.0" encoding="utf-8"?>
<formControlPr xmlns="http://schemas.microsoft.com/office/spreadsheetml/2009/9/main" objectType="CheckBox" fmlaLink="'HIDDEN - Raw data'!#REF!" lockText="1" noThreeD="1"/>
</file>

<file path=xl/ctrlProps/ctrlProp128.xml><?xml version="1.0" encoding="utf-8"?>
<formControlPr xmlns="http://schemas.microsoft.com/office/spreadsheetml/2009/9/main" objectType="CheckBox" fmlaLink="'HIDDEN - Raw data'!$BS$30" lockText="1" noThreeD="1"/>
</file>

<file path=xl/ctrlProps/ctrlProp129.xml><?xml version="1.0" encoding="utf-8"?>
<formControlPr xmlns="http://schemas.microsoft.com/office/spreadsheetml/2009/9/main" objectType="CheckBox" lockText="1" noThreeD="1"/>
</file>

<file path=xl/ctrlProps/ctrlProp130.xml><?xml version="1.0" encoding="utf-8"?>
<formControlPr xmlns="http://schemas.microsoft.com/office/spreadsheetml/2009/9/main" objectType="CheckBox" lockText="1" noThreeD="1"/>
</file>

<file path=xl/ctrlProps/ctrlProp131.xml><?xml version="1.0" encoding="utf-8"?>
<formControlPr xmlns="http://schemas.microsoft.com/office/spreadsheetml/2009/9/main" objectType="CheckBox" lockText="1" noThreeD="1"/>
</file>

<file path=xl/ctrlProps/ctrlProp132.xml><?xml version="1.0" encoding="utf-8"?>
<formControlPr xmlns="http://schemas.microsoft.com/office/spreadsheetml/2009/9/main" objectType="CheckBox" lockText="1" noThreeD="1"/>
</file>

<file path=xl/ctrlProps/ctrlProp133.xml><?xml version="1.0" encoding="utf-8"?>
<formControlPr xmlns="http://schemas.microsoft.com/office/spreadsheetml/2009/9/main" objectType="CheckBox" fmlaLink="'HIDDEN - Raw data'!#REF!" lockText="1" noThreeD="1"/>
</file>

<file path=xl/ctrlProps/ctrlProp134.xml><?xml version="1.0" encoding="utf-8"?>
<formControlPr xmlns="http://schemas.microsoft.com/office/spreadsheetml/2009/9/main" objectType="CheckBox" fmlaLink="'HIDDEN - Raw data'!$BS$31" lockText="1" noThreeD="1"/>
</file>

<file path=xl/ctrlProps/ctrlProp135.xml><?xml version="1.0" encoding="utf-8"?>
<formControlPr xmlns="http://schemas.microsoft.com/office/spreadsheetml/2009/9/main" objectType="CheckBox" lockText="1" noThreeD="1"/>
</file>

<file path=xl/ctrlProps/ctrlProp136.xml><?xml version="1.0" encoding="utf-8"?>
<formControlPr xmlns="http://schemas.microsoft.com/office/spreadsheetml/2009/9/main" objectType="CheckBox" lockText="1" noThreeD="1"/>
</file>

<file path=xl/ctrlProps/ctrlProp137.xml><?xml version="1.0" encoding="utf-8"?>
<formControlPr xmlns="http://schemas.microsoft.com/office/spreadsheetml/2009/9/main" objectType="CheckBox" lockText="1" noThreeD="1"/>
</file>

<file path=xl/ctrlProps/ctrlProp138.xml><?xml version="1.0" encoding="utf-8"?>
<formControlPr xmlns="http://schemas.microsoft.com/office/spreadsheetml/2009/9/main" objectType="CheckBox" lockText="1" noThreeD="1"/>
</file>

<file path=xl/ctrlProps/ctrlProp139.xml><?xml version="1.0" encoding="utf-8"?>
<formControlPr xmlns="http://schemas.microsoft.com/office/spreadsheetml/2009/9/main" objectType="CheckBox" fmlaLink="'HIDDEN - Raw data'!#REF!" lockText="1" noThreeD="1"/>
</file>

<file path=xl/ctrlProps/ctrlProp140.xml><?xml version="1.0" encoding="utf-8"?>
<formControlPr xmlns="http://schemas.microsoft.com/office/spreadsheetml/2009/9/main" objectType="CheckBox" fmlaLink="'HIDDEN - Raw data'!$BS$32" lockText="1" noThreeD="1"/>
</file>

<file path=xl/ctrlProps/ctrlProp141.xml><?xml version="1.0" encoding="utf-8"?>
<formControlPr xmlns="http://schemas.microsoft.com/office/spreadsheetml/2009/9/main" objectType="CheckBox" lockText="1" noThreeD="1"/>
</file>

<file path=xl/ctrlProps/ctrlProp142.xml><?xml version="1.0" encoding="utf-8"?>
<formControlPr xmlns="http://schemas.microsoft.com/office/spreadsheetml/2009/9/main" objectType="CheckBox" lockText="1" noThreeD="1"/>
</file>

<file path=xl/ctrlProps/ctrlProp143.xml><?xml version="1.0" encoding="utf-8"?>
<formControlPr xmlns="http://schemas.microsoft.com/office/spreadsheetml/2009/9/main" objectType="CheckBox" lockText="1" noThreeD="1"/>
</file>

<file path=xl/ctrlProps/ctrlProp144.xml><?xml version="1.0" encoding="utf-8"?>
<formControlPr xmlns="http://schemas.microsoft.com/office/spreadsheetml/2009/9/main" objectType="CheckBox" lockText="1" noThreeD="1"/>
</file>

<file path=xl/ctrlProps/ctrlProp145.xml><?xml version="1.0" encoding="utf-8"?>
<formControlPr xmlns="http://schemas.microsoft.com/office/spreadsheetml/2009/9/main" objectType="CheckBox" fmlaLink="'HIDDEN - Raw data'!#REF!" lockText="1" noThreeD="1"/>
</file>

<file path=xl/ctrlProps/ctrlProp146.xml><?xml version="1.0" encoding="utf-8"?>
<formControlPr xmlns="http://schemas.microsoft.com/office/spreadsheetml/2009/9/main" objectType="CheckBox" fmlaLink="'HIDDEN - Raw data'!$BS$33" lockText="1" noThreeD="1"/>
</file>

<file path=xl/ctrlProps/ctrlProp147.xml><?xml version="1.0" encoding="utf-8"?>
<formControlPr xmlns="http://schemas.microsoft.com/office/spreadsheetml/2009/9/main" objectType="CheckBox" lockText="1" noThreeD="1"/>
</file>

<file path=xl/ctrlProps/ctrlProp148.xml><?xml version="1.0" encoding="utf-8"?>
<formControlPr xmlns="http://schemas.microsoft.com/office/spreadsheetml/2009/9/main" objectType="CheckBox" lockText="1" noThreeD="1"/>
</file>

<file path=xl/ctrlProps/ctrlProp149.xml><?xml version="1.0" encoding="utf-8"?>
<formControlPr xmlns="http://schemas.microsoft.com/office/spreadsheetml/2009/9/main" objectType="CheckBox" lockText="1" noThreeD="1"/>
</file>

<file path=xl/ctrlProps/ctrlProp150.xml><?xml version="1.0" encoding="utf-8"?>
<formControlPr xmlns="http://schemas.microsoft.com/office/spreadsheetml/2009/9/main" objectType="CheckBox" lockText="1" noThreeD="1"/>
</file>

<file path=xl/ctrlProps/ctrlProp151.xml><?xml version="1.0" encoding="utf-8"?>
<formControlPr xmlns="http://schemas.microsoft.com/office/spreadsheetml/2009/9/main" objectType="CheckBox" fmlaLink="'HIDDEN - Raw data'!#REF!" lockText="1" noThreeD="1"/>
</file>

<file path=xl/ctrlProps/ctrlProp152.xml><?xml version="1.0" encoding="utf-8"?>
<formControlPr xmlns="http://schemas.microsoft.com/office/spreadsheetml/2009/9/main" objectType="CheckBox" fmlaLink="'HIDDEN - Raw data'!$BS$34" lockText="1" noThreeD="1"/>
</file>

<file path=xl/ctrlProps/ctrlProp153.xml><?xml version="1.0" encoding="utf-8"?>
<formControlPr xmlns="http://schemas.microsoft.com/office/spreadsheetml/2009/9/main" objectType="CheckBox" lockText="1" noThreeD="1"/>
</file>

<file path=xl/ctrlProps/ctrlProp154.xml><?xml version="1.0" encoding="utf-8"?>
<formControlPr xmlns="http://schemas.microsoft.com/office/spreadsheetml/2009/9/main" objectType="CheckBox" lockText="1" noThreeD="1"/>
</file>

<file path=xl/ctrlProps/ctrlProp155.xml><?xml version="1.0" encoding="utf-8"?>
<formControlPr xmlns="http://schemas.microsoft.com/office/spreadsheetml/2009/9/main" objectType="CheckBox" lockText="1" noThreeD="1"/>
</file>

<file path=xl/ctrlProps/ctrlProp156.xml><?xml version="1.0" encoding="utf-8"?>
<formControlPr xmlns="http://schemas.microsoft.com/office/spreadsheetml/2009/9/main" objectType="CheckBox" lockText="1" noThreeD="1"/>
</file>

<file path=xl/ctrlProps/ctrlProp157.xml><?xml version="1.0" encoding="utf-8"?>
<formControlPr xmlns="http://schemas.microsoft.com/office/spreadsheetml/2009/9/main" objectType="CheckBox" fmlaLink="'HIDDEN - Raw data'!#REF!" lockText="1" noThreeD="1"/>
</file>

<file path=xl/ctrlProps/ctrlProp158.xml><?xml version="1.0" encoding="utf-8"?>
<formControlPr xmlns="http://schemas.microsoft.com/office/spreadsheetml/2009/9/main" objectType="CheckBox" fmlaLink="'HIDDEN - Raw data'!$BS$38" lockText="1" noThreeD="1"/>
</file>

<file path=xl/ctrlProps/ctrlProp159.xml><?xml version="1.0" encoding="utf-8"?>
<formControlPr xmlns="http://schemas.microsoft.com/office/spreadsheetml/2009/9/main" objectType="CheckBox" lockText="1" noThreeD="1"/>
</file>

<file path=xl/ctrlProps/ctrlProp160.xml><?xml version="1.0" encoding="utf-8"?>
<formControlPr xmlns="http://schemas.microsoft.com/office/spreadsheetml/2009/9/main" objectType="CheckBox" fmlaLink="'HIDDEN - Raw data'!$BS$18" lockText="1" noThreeD="1"/>
</file>

<file path=xl/ctrlProps/ctrlProp161.xml><?xml version="1.0" encoding="utf-8"?>
<formControlPr xmlns="http://schemas.microsoft.com/office/spreadsheetml/2009/9/main" objectType="CheckBox" lockText="1" noThreeD="1"/>
</file>

<file path=xl/ctrlProps/ctrlProp162.xml><?xml version="1.0" encoding="utf-8"?>
<formControlPr xmlns="http://schemas.microsoft.com/office/spreadsheetml/2009/9/main" objectType="CheckBox" lockText="1" noThreeD="1"/>
</file>

<file path=xl/ctrlProps/ctrlProp163.xml><?xml version="1.0" encoding="utf-8"?>
<formControlPr xmlns="http://schemas.microsoft.com/office/spreadsheetml/2009/9/main" objectType="CheckBox" lockText="1" noThreeD="1"/>
</file>

<file path=xl/ctrlProps/ctrlProp164.xml><?xml version="1.0" encoding="utf-8"?>
<formControlPr xmlns="http://schemas.microsoft.com/office/spreadsheetml/2009/9/main" objectType="CheckBox" lockText="1" noThreeD="1"/>
</file>

<file path=xl/ctrlProps/ctrlProp165.xml><?xml version="1.0" encoding="utf-8"?>
<formControlPr xmlns="http://schemas.microsoft.com/office/spreadsheetml/2009/9/main" objectType="CheckBox" fmlaLink="'HIDDEN - Raw data'!#REF!" lockText="1" noThreeD="1"/>
</file>

<file path=xl/ctrlProps/ctrlProp166.xml><?xml version="1.0" encoding="utf-8"?>
<formControlPr xmlns="http://schemas.microsoft.com/office/spreadsheetml/2009/9/main" objectType="CheckBox" fmlaLink="'HIDDEN - Raw data'!$BS$35" lockText="1" noThreeD="1"/>
</file>

<file path=xl/ctrlProps/ctrlProp167.xml><?xml version="1.0" encoding="utf-8"?>
<formControlPr xmlns="http://schemas.microsoft.com/office/spreadsheetml/2009/9/main" objectType="CheckBox" lockText="1" noThreeD="1"/>
</file>

<file path=xl/ctrlProps/ctrlProp168.xml><?xml version="1.0" encoding="utf-8"?>
<formControlPr xmlns="http://schemas.microsoft.com/office/spreadsheetml/2009/9/main" objectType="CheckBox" fmlaLink="'HIDDEN - Raw data'!$BS$18" lockText="1" noThreeD="1"/>
</file>

<file path=xl/ctrlProps/ctrlProp169.xml><?xml version="1.0" encoding="utf-8"?>
<formControlPr xmlns="http://schemas.microsoft.com/office/spreadsheetml/2009/9/main" objectType="CheckBox" lockText="1" noThreeD="1"/>
</file>

<file path=xl/ctrlProps/ctrlProp170.xml><?xml version="1.0" encoding="utf-8"?>
<formControlPr xmlns="http://schemas.microsoft.com/office/spreadsheetml/2009/9/main" objectType="CheckBox" lockText="1" noThreeD="1"/>
</file>

<file path=xl/ctrlProps/ctrlProp171.xml><?xml version="1.0" encoding="utf-8"?>
<formControlPr xmlns="http://schemas.microsoft.com/office/spreadsheetml/2009/9/main" objectType="CheckBox" lockText="1" noThreeD="1"/>
</file>

<file path=xl/ctrlProps/ctrlProp172.xml><?xml version="1.0" encoding="utf-8"?>
<formControlPr xmlns="http://schemas.microsoft.com/office/spreadsheetml/2009/9/main" objectType="CheckBox" lockText="1" noThreeD="1"/>
</file>

<file path=xl/ctrlProps/ctrlProp173.xml><?xml version="1.0" encoding="utf-8"?>
<formControlPr xmlns="http://schemas.microsoft.com/office/spreadsheetml/2009/9/main" objectType="CheckBox" fmlaLink="'HIDDEN - Raw data'!#REF!" lockText="1" noThreeD="1"/>
</file>

<file path=xl/ctrlProps/ctrlProp174.xml><?xml version="1.0" encoding="utf-8"?>
<formControlPr xmlns="http://schemas.microsoft.com/office/spreadsheetml/2009/9/main" objectType="CheckBox" fmlaLink="'HIDDEN - Raw data'!$BS$36" lockText="1" noThreeD="1"/>
</file>

<file path=xl/ctrlProps/ctrlProp175.xml><?xml version="1.0" encoding="utf-8"?>
<formControlPr xmlns="http://schemas.microsoft.com/office/spreadsheetml/2009/9/main" objectType="CheckBox" lockText="1" noThreeD="1"/>
</file>

<file path=xl/ctrlProps/ctrlProp176.xml><?xml version="1.0" encoding="utf-8"?>
<formControlPr xmlns="http://schemas.microsoft.com/office/spreadsheetml/2009/9/main" objectType="CheckBox" fmlaLink="'HIDDEN - Raw data'!$BS$18" lockText="1" noThreeD="1"/>
</file>

<file path=xl/ctrlProps/ctrlProp177.xml><?xml version="1.0" encoding="utf-8"?>
<formControlPr xmlns="http://schemas.microsoft.com/office/spreadsheetml/2009/9/main" objectType="CheckBox" lockText="1" noThreeD="1"/>
</file>

<file path=xl/ctrlProps/ctrlProp178.xml><?xml version="1.0" encoding="utf-8"?>
<formControlPr xmlns="http://schemas.microsoft.com/office/spreadsheetml/2009/9/main" objectType="CheckBox" lockText="1" noThreeD="1"/>
</file>

<file path=xl/ctrlProps/ctrlProp179.xml><?xml version="1.0" encoding="utf-8"?>
<formControlPr xmlns="http://schemas.microsoft.com/office/spreadsheetml/2009/9/main" objectType="CheckBox" lockText="1" noThreeD="1"/>
</file>

<file path=xl/ctrlProps/ctrlProp180.xml><?xml version="1.0" encoding="utf-8"?>
<formControlPr xmlns="http://schemas.microsoft.com/office/spreadsheetml/2009/9/main" objectType="CheckBox" lockText="1" noThreeD="1"/>
</file>

<file path=xl/ctrlProps/ctrlProp181.xml><?xml version="1.0" encoding="utf-8"?>
<formControlPr xmlns="http://schemas.microsoft.com/office/spreadsheetml/2009/9/main" objectType="CheckBox" fmlaLink="'HIDDEN - Raw data'!#REF!" lockText="1" noThreeD="1"/>
</file>

<file path=xl/ctrlProps/ctrlProp182.xml><?xml version="1.0" encoding="utf-8"?>
<formControlPr xmlns="http://schemas.microsoft.com/office/spreadsheetml/2009/9/main" objectType="CheckBox" fmlaLink="'HIDDEN - Raw data'!$BS$37" lockText="1" noThreeD="1"/>
</file>

<file path=xl/ctrlProps/ctrlProp183.xml><?xml version="1.0" encoding="utf-8"?>
<formControlPr xmlns="http://schemas.microsoft.com/office/spreadsheetml/2009/9/main" objectType="CheckBox" lockText="1" noThreeD="1"/>
</file>

<file path=xl/ctrlProps/ctrlProp184.xml><?xml version="1.0" encoding="utf-8"?>
<formControlPr xmlns="http://schemas.microsoft.com/office/spreadsheetml/2009/9/main" objectType="CheckBox" fmlaLink="'HIDDEN - Raw data'!#REF!" lockText="1" noThreeD="1"/>
</file>

<file path=xl/ctrlProps/ctrlProp185.xml><?xml version="1.0" encoding="utf-8"?>
<formControlPr xmlns="http://schemas.microsoft.com/office/spreadsheetml/2009/9/main" objectType="CheckBox" fmlaLink="'HIDDEN - Raw data'!$BS$8" lockText="1" noThreeD="1"/>
</file>

<file path=xl/diagrams/colors1.xml><?xml version="1.0" encoding="utf-8"?>
<dgm:colorsDef xmlns:dgm="http://schemas.openxmlformats.org/drawingml/2006/diagram" xmlns:a="http://schemas.openxmlformats.org/drawingml/2006/main" uniqueId="urn:microsoft.com/office/officeart/2005/8/colors/accent5_2">
  <dgm:title val=""/>
  <dgm:desc val=""/>
  <dgm:catLst>
    <dgm:cat type="accent5" pri="11200"/>
  </dgm:catLst>
  <dgm:styleLbl name="node0">
    <dgm:fillClrLst meth="repeat">
      <a:schemeClr val="accent5"/>
    </dgm:fillClrLst>
    <dgm:linClrLst meth="repeat">
      <a:schemeClr val="lt1"/>
    </dgm:linClrLst>
    <dgm:effectClrLst/>
    <dgm:txLinClrLst/>
    <dgm:txFillClrLst/>
    <dgm:txEffectClrLst/>
  </dgm:styleLbl>
  <dgm:styleLbl name="node1">
    <dgm:fillClrLst meth="repeat">
      <a:schemeClr val="accent5"/>
    </dgm:fillClrLst>
    <dgm:linClrLst meth="repeat">
      <a:schemeClr val="lt1"/>
    </dgm:linClrLst>
    <dgm:effectClrLst/>
    <dgm:txLinClrLst/>
    <dgm:txFillClrLst/>
    <dgm:txEffectClrLst/>
  </dgm:styleLbl>
  <dgm:styleLbl name="alignNode1">
    <dgm:fillClrLst meth="repeat">
      <a:schemeClr val="accent5"/>
    </dgm:fillClrLst>
    <dgm:linClrLst meth="repeat">
      <a:schemeClr val="accent5"/>
    </dgm:linClrLst>
    <dgm:effectClrLst/>
    <dgm:txLinClrLst/>
    <dgm:txFillClrLst/>
    <dgm:txEffectClrLst/>
  </dgm:styleLbl>
  <dgm:styleLbl name="lnNode1">
    <dgm:fillClrLst meth="repeat">
      <a:schemeClr val="accent5"/>
    </dgm:fillClrLst>
    <dgm:linClrLst meth="repeat">
      <a:schemeClr val="lt1"/>
    </dgm:linClrLst>
    <dgm:effectClrLst/>
    <dgm:txLinClrLst/>
    <dgm:txFillClrLst/>
    <dgm:txEffectClrLst/>
  </dgm:styleLbl>
  <dgm:styleLbl name="vennNode1">
    <dgm:fillClrLst meth="repeat">
      <a:schemeClr val="accent5">
        <a:alpha val="50000"/>
      </a:schemeClr>
    </dgm:fillClrLst>
    <dgm:linClrLst meth="repeat">
      <a:schemeClr val="lt1"/>
    </dgm:linClrLst>
    <dgm:effectClrLst/>
    <dgm:txLinClrLst/>
    <dgm:txFillClrLst/>
    <dgm:txEffectClrLst/>
  </dgm:styleLbl>
  <dgm:styleLbl name="node2">
    <dgm:fillClrLst meth="repeat">
      <a:schemeClr val="accent5"/>
    </dgm:fillClrLst>
    <dgm:linClrLst meth="repeat">
      <a:schemeClr val="lt1"/>
    </dgm:linClrLst>
    <dgm:effectClrLst/>
    <dgm:txLinClrLst/>
    <dgm:txFillClrLst/>
    <dgm:txEffectClrLst/>
  </dgm:styleLbl>
  <dgm:styleLbl name="node3">
    <dgm:fillClrLst meth="repeat">
      <a:schemeClr val="accent5"/>
    </dgm:fillClrLst>
    <dgm:linClrLst meth="repeat">
      <a:schemeClr val="lt1"/>
    </dgm:linClrLst>
    <dgm:effectClrLst/>
    <dgm:txLinClrLst/>
    <dgm:txFillClrLst/>
    <dgm:txEffectClrLst/>
  </dgm:styleLbl>
  <dgm:styleLbl name="node4">
    <dgm:fillClrLst meth="repeat">
      <a:schemeClr val="accent5"/>
    </dgm:fillClrLst>
    <dgm:linClrLst meth="repeat">
      <a:schemeClr val="lt1"/>
    </dgm:linClrLst>
    <dgm:effectClrLst/>
    <dgm:txLinClrLst/>
    <dgm:txFillClrLst/>
    <dgm:txEffectClrLst/>
  </dgm:styleLbl>
  <dgm:styleLbl name="fgImgPlace1">
    <dgm:fillClrLst meth="repeat">
      <a:schemeClr val="accent5">
        <a:tint val="50000"/>
      </a:schemeClr>
    </dgm:fillClrLst>
    <dgm:linClrLst meth="repeat">
      <a:schemeClr val="lt1"/>
    </dgm:linClrLst>
    <dgm:effectClrLst/>
    <dgm:txLinClrLst/>
    <dgm:txFillClrLst meth="repeat">
      <a:schemeClr val="lt1"/>
    </dgm:txFillClrLst>
    <dgm:txEffectClrLst/>
  </dgm:styleLbl>
  <dgm:styleLbl name="alignImgPlace1">
    <dgm:fillClrLst meth="repeat">
      <a:schemeClr val="accent5">
        <a:tint val="50000"/>
      </a:schemeClr>
    </dgm:fillClrLst>
    <dgm:linClrLst meth="repeat">
      <a:schemeClr val="lt1"/>
    </dgm:linClrLst>
    <dgm:effectClrLst/>
    <dgm:txLinClrLst/>
    <dgm:txFillClrLst meth="repeat">
      <a:schemeClr val="lt1"/>
    </dgm:txFillClrLst>
    <dgm:txEffectClrLst/>
  </dgm:styleLbl>
  <dgm:styleLbl name="bgImgPlace1">
    <dgm:fillClrLst meth="repeat">
      <a:schemeClr val="accent5">
        <a:tint val="50000"/>
      </a:schemeClr>
    </dgm:fillClrLst>
    <dgm:linClrLst meth="repeat">
      <a:schemeClr val="lt1"/>
    </dgm:linClrLst>
    <dgm:effectClrLst/>
    <dgm:txLinClrLst/>
    <dgm:txFillClrLst meth="repeat">
      <a:schemeClr val="lt1"/>
    </dgm:txFillClrLst>
    <dgm:txEffectClrLst/>
  </dgm:styleLbl>
  <dgm:styleLbl name="sibTrans2D1">
    <dgm:fillClrLst meth="repeat">
      <a:schemeClr val="accent5">
        <a:tint val="60000"/>
      </a:schemeClr>
    </dgm:fillClrLst>
    <dgm:linClrLst meth="repeat">
      <a:schemeClr val="accent5">
        <a:tint val="60000"/>
      </a:schemeClr>
    </dgm:linClrLst>
    <dgm:effectClrLst/>
    <dgm:txLinClrLst/>
    <dgm:txFillClrLst/>
    <dgm:txEffectClrLst/>
  </dgm:styleLbl>
  <dgm:styleLbl name="fgSibTrans2D1">
    <dgm:fillClrLst meth="repeat">
      <a:schemeClr val="accent5">
        <a:tint val="60000"/>
      </a:schemeClr>
    </dgm:fillClrLst>
    <dgm:linClrLst meth="repeat">
      <a:schemeClr val="accent5">
        <a:tint val="60000"/>
      </a:schemeClr>
    </dgm:linClrLst>
    <dgm:effectClrLst/>
    <dgm:txLinClrLst/>
    <dgm:txFillClrLst/>
    <dgm:txEffectClrLst/>
  </dgm:styleLbl>
  <dgm:styleLbl name="bgSibTrans2D1">
    <dgm:fillClrLst meth="repeat">
      <a:schemeClr val="accent5">
        <a:tint val="60000"/>
      </a:schemeClr>
    </dgm:fillClrLst>
    <dgm:linClrLst meth="repeat">
      <a:schemeClr val="accent5">
        <a:tint val="60000"/>
      </a:schemeClr>
    </dgm:linClrLst>
    <dgm:effectClrLst/>
    <dgm:txLinClrLst/>
    <dgm:txFillClrLst/>
    <dgm:txEffectClrLst/>
  </dgm:styleLbl>
  <dgm:styleLbl name="sibTrans1D1">
    <dgm:fillClrLst meth="repeat">
      <a:schemeClr val="accent5"/>
    </dgm:fillClrLst>
    <dgm:linClrLst meth="repeat">
      <a:schemeClr val="accent5"/>
    </dgm:linClrLst>
    <dgm:effectClrLst/>
    <dgm:txLinClrLst/>
    <dgm:txFillClrLst meth="repeat">
      <a:schemeClr val="tx1"/>
    </dgm:txFillClrLst>
    <dgm:txEffectClrLst/>
  </dgm:styleLbl>
  <dgm:styleLbl name="callout">
    <dgm:fillClrLst meth="repeat">
      <a:schemeClr val="accent5"/>
    </dgm:fillClrLst>
    <dgm:linClrLst meth="repeat">
      <a:schemeClr val="accent5">
        <a:tint val="50000"/>
      </a:schemeClr>
    </dgm:linClrLst>
    <dgm:effectClrLst/>
    <dgm:txLinClrLst/>
    <dgm:txFillClrLst meth="repeat">
      <a:schemeClr val="tx1"/>
    </dgm:txFillClrLst>
    <dgm:txEffectClrLst/>
  </dgm:styleLbl>
  <dgm:styleLbl name="asst0">
    <dgm:fillClrLst meth="repeat">
      <a:schemeClr val="accent5"/>
    </dgm:fillClrLst>
    <dgm:linClrLst meth="repeat">
      <a:schemeClr val="lt1"/>
    </dgm:linClrLst>
    <dgm:effectClrLst/>
    <dgm:txLinClrLst/>
    <dgm:txFillClrLst/>
    <dgm:txEffectClrLst/>
  </dgm:styleLbl>
  <dgm:styleLbl name="asst1">
    <dgm:fillClrLst meth="repeat">
      <a:schemeClr val="accent5"/>
    </dgm:fillClrLst>
    <dgm:linClrLst meth="repeat">
      <a:schemeClr val="lt1"/>
    </dgm:linClrLst>
    <dgm:effectClrLst/>
    <dgm:txLinClrLst/>
    <dgm:txFillClrLst/>
    <dgm:txEffectClrLst/>
  </dgm:styleLbl>
  <dgm:styleLbl name="asst2">
    <dgm:fillClrLst meth="repeat">
      <a:schemeClr val="accent5"/>
    </dgm:fillClrLst>
    <dgm:linClrLst meth="repeat">
      <a:schemeClr val="lt1"/>
    </dgm:linClrLst>
    <dgm:effectClrLst/>
    <dgm:txLinClrLst/>
    <dgm:txFillClrLst/>
    <dgm:txEffectClrLst/>
  </dgm:styleLbl>
  <dgm:styleLbl name="asst3">
    <dgm:fillClrLst meth="repeat">
      <a:schemeClr val="accent5"/>
    </dgm:fillClrLst>
    <dgm:linClrLst meth="repeat">
      <a:schemeClr val="lt1"/>
    </dgm:linClrLst>
    <dgm:effectClrLst/>
    <dgm:txLinClrLst/>
    <dgm:txFillClrLst/>
    <dgm:txEffectClrLst/>
  </dgm:styleLbl>
  <dgm:styleLbl name="asst4">
    <dgm:fillClrLst meth="repeat">
      <a:schemeClr val="accent5"/>
    </dgm:fillClrLst>
    <dgm:linClrLst meth="repeat">
      <a:schemeClr val="lt1"/>
    </dgm:linClrLst>
    <dgm:effectClrLst/>
    <dgm:txLinClrLst/>
    <dgm:txFillClrLst/>
    <dgm:txEffectClrLst/>
  </dgm:styleLbl>
  <dgm:styleLbl name="parChTrans2D1">
    <dgm:fillClrLst meth="repeat">
      <a:schemeClr val="accent5">
        <a:tint val="60000"/>
      </a:schemeClr>
    </dgm:fillClrLst>
    <dgm:linClrLst meth="repeat">
      <a:schemeClr val="accent5">
        <a:tint val="60000"/>
      </a:schemeClr>
    </dgm:linClrLst>
    <dgm:effectClrLst/>
    <dgm:txLinClrLst/>
    <dgm:txFillClrLst meth="repeat">
      <a:schemeClr val="lt1"/>
    </dgm:txFillClrLst>
    <dgm:txEffectClrLst/>
  </dgm:styleLbl>
  <dgm:styleLbl name="parChTrans2D2">
    <dgm:fillClrLst meth="repeat">
      <a:schemeClr val="accent5"/>
    </dgm:fillClrLst>
    <dgm:linClrLst meth="repeat">
      <a:schemeClr val="accent5"/>
    </dgm:linClrLst>
    <dgm:effectClrLst/>
    <dgm:txLinClrLst/>
    <dgm:txFillClrLst meth="repeat">
      <a:schemeClr val="lt1"/>
    </dgm:txFillClrLst>
    <dgm:txEffectClrLst/>
  </dgm:styleLbl>
  <dgm:styleLbl name="parChTrans2D3">
    <dgm:fillClrLst meth="repeat">
      <a:schemeClr val="accent5"/>
    </dgm:fillClrLst>
    <dgm:linClrLst meth="repeat">
      <a:schemeClr val="accent5"/>
    </dgm:linClrLst>
    <dgm:effectClrLst/>
    <dgm:txLinClrLst/>
    <dgm:txFillClrLst meth="repeat">
      <a:schemeClr val="lt1"/>
    </dgm:txFillClrLst>
    <dgm:txEffectClrLst/>
  </dgm:styleLbl>
  <dgm:styleLbl name="parChTrans2D4">
    <dgm:fillClrLst meth="repeat">
      <a:schemeClr val="accent5"/>
    </dgm:fillClrLst>
    <dgm:linClrLst meth="repeat">
      <a:schemeClr val="accent5"/>
    </dgm:linClrLst>
    <dgm:effectClrLst/>
    <dgm:txLinClrLst/>
    <dgm:txFillClrLst meth="repeat">
      <a:schemeClr val="lt1"/>
    </dgm:txFillClrLst>
    <dgm:txEffectClrLst/>
  </dgm:styleLbl>
  <dgm:styleLbl name="parChTrans1D1">
    <dgm:fillClrLst meth="repeat">
      <a:schemeClr val="accent5"/>
    </dgm:fillClrLst>
    <dgm:linClrLst meth="repeat">
      <a:schemeClr val="accent5">
        <a:shade val="60000"/>
      </a:schemeClr>
    </dgm:linClrLst>
    <dgm:effectClrLst/>
    <dgm:txLinClrLst/>
    <dgm:txFillClrLst meth="repeat">
      <a:schemeClr val="tx1"/>
    </dgm:txFillClrLst>
    <dgm:txEffectClrLst/>
  </dgm:styleLbl>
  <dgm:styleLbl name="parChTrans1D2">
    <dgm:fillClrLst meth="repeat">
      <a:schemeClr val="accent5"/>
    </dgm:fillClrLst>
    <dgm:linClrLst meth="repeat">
      <a:schemeClr val="accent5">
        <a:shade val="60000"/>
      </a:schemeClr>
    </dgm:linClrLst>
    <dgm:effectClrLst/>
    <dgm:txLinClrLst/>
    <dgm:txFillClrLst meth="repeat">
      <a:schemeClr val="tx1"/>
    </dgm:txFillClrLst>
    <dgm:txEffectClrLst/>
  </dgm:styleLbl>
  <dgm:styleLbl name="parChTrans1D3">
    <dgm:fillClrLst meth="repeat">
      <a:schemeClr val="accent5"/>
    </dgm:fillClrLst>
    <dgm:linClrLst meth="repeat">
      <a:schemeClr val="accent5">
        <a:shade val="80000"/>
      </a:schemeClr>
    </dgm:linClrLst>
    <dgm:effectClrLst/>
    <dgm:txLinClrLst/>
    <dgm:txFillClrLst meth="repeat">
      <a:schemeClr val="tx1"/>
    </dgm:txFillClrLst>
    <dgm:txEffectClrLst/>
  </dgm:styleLbl>
  <dgm:styleLbl name="parChTrans1D4">
    <dgm:fillClrLst meth="repeat">
      <a:schemeClr val="accent5"/>
    </dgm:fillClrLst>
    <dgm:linClrLst meth="repeat">
      <a:schemeClr val="accent5">
        <a:shade val="80000"/>
      </a:schemeClr>
    </dgm:linClrLst>
    <dgm:effectClrLst/>
    <dgm:txLinClrLst/>
    <dgm:txFillClrLst meth="repeat">
      <a:schemeClr val="tx1"/>
    </dgm:txFillClrLst>
    <dgm:txEffectClrLst/>
  </dgm:styleLbl>
  <dgm:styleLbl name="fgAcc1">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conFgAcc1">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alignAcc1">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trAlignAcc1">
    <dgm:fillClrLst meth="repeat">
      <a:schemeClr val="lt1">
        <a:alpha val="40000"/>
      </a:schemeClr>
    </dgm:fillClrLst>
    <dgm:linClrLst meth="repeat">
      <a:schemeClr val="accent5"/>
    </dgm:linClrLst>
    <dgm:effectClrLst/>
    <dgm:txLinClrLst/>
    <dgm:txFillClrLst meth="repeat">
      <a:schemeClr val="dk1"/>
    </dgm:txFillClrLst>
    <dgm:txEffectClrLst/>
  </dgm:styleLbl>
  <dgm:styleLbl name="bgAcc1">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solidFgAcc1">
    <dgm:fillClrLst meth="repeat">
      <a:schemeClr val="lt1"/>
    </dgm:fillClrLst>
    <dgm:linClrLst meth="repeat">
      <a:schemeClr val="accent5"/>
    </dgm:linClrLst>
    <dgm:effectClrLst/>
    <dgm:txLinClrLst/>
    <dgm:txFillClrLst meth="repeat">
      <a:schemeClr val="dk1"/>
    </dgm:txFillClrLst>
    <dgm:txEffectClrLst/>
  </dgm:styleLbl>
  <dgm:styleLbl name="solidAlignAcc1">
    <dgm:fillClrLst meth="repeat">
      <a:schemeClr val="lt1"/>
    </dgm:fillClrLst>
    <dgm:linClrLst meth="repeat">
      <a:schemeClr val="accent5"/>
    </dgm:linClrLst>
    <dgm:effectClrLst/>
    <dgm:txLinClrLst/>
    <dgm:txFillClrLst meth="repeat">
      <a:schemeClr val="dk1"/>
    </dgm:txFillClrLst>
    <dgm:txEffectClrLst/>
  </dgm:styleLbl>
  <dgm:styleLbl name="solidBgAcc1">
    <dgm:fillClrLst meth="repeat">
      <a:schemeClr val="lt1"/>
    </dgm:fillClrLst>
    <dgm:linClrLst meth="repeat">
      <a:schemeClr val="accent5"/>
    </dgm:linClrLst>
    <dgm:effectClrLst/>
    <dgm:txLinClrLst/>
    <dgm:txFillClrLst meth="repeat">
      <a:schemeClr val="dk1"/>
    </dgm:txFillClrLst>
    <dgm:txEffectClrLst/>
  </dgm:styleLbl>
  <dgm:styleLbl name="fgAccFollowNode1">
    <dgm:fillClrLst meth="repeat">
      <a:schemeClr val="accent5">
        <a:alpha val="90000"/>
        <a:tint val="40000"/>
      </a:schemeClr>
    </dgm:fillClrLst>
    <dgm:linClrLst meth="repeat">
      <a:schemeClr val="accent5">
        <a:alpha val="90000"/>
        <a:tint val="40000"/>
      </a:schemeClr>
    </dgm:linClrLst>
    <dgm:effectClrLst/>
    <dgm:txLinClrLst/>
    <dgm:txFillClrLst meth="repeat">
      <a:schemeClr val="dk1"/>
    </dgm:txFillClrLst>
    <dgm:txEffectClrLst/>
  </dgm:styleLbl>
  <dgm:styleLbl name="alignAccFollowNode1">
    <dgm:fillClrLst meth="repeat">
      <a:schemeClr val="accent5">
        <a:alpha val="90000"/>
        <a:tint val="40000"/>
      </a:schemeClr>
    </dgm:fillClrLst>
    <dgm:linClrLst meth="repeat">
      <a:schemeClr val="accent5">
        <a:alpha val="90000"/>
        <a:tint val="40000"/>
      </a:schemeClr>
    </dgm:linClrLst>
    <dgm:effectClrLst/>
    <dgm:txLinClrLst/>
    <dgm:txFillClrLst meth="repeat">
      <a:schemeClr val="dk1"/>
    </dgm:txFillClrLst>
    <dgm:txEffectClrLst/>
  </dgm:styleLbl>
  <dgm:styleLbl name="bgAccFollowNode1">
    <dgm:fillClrLst meth="repeat">
      <a:schemeClr val="accent5">
        <a:alpha val="90000"/>
        <a:tint val="40000"/>
      </a:schemeClr>
    </dgm:fillClrLst>
    <dgm:linClrLst meth="repeat">
      <a:schemeClr val="accent5">
        <a:alpha val="90000"/>
        <a:tint val="40000"/>
      </a:schemeClr>
    </dgm:linClrLst>
    <dgm:effectClrLst/>
    <dgm:txLinClrLst/>
    <dgm:txFillClrLst meth="repeat">
      <a:schemeClr val="dk1"/>
    </dgm:txFillClrLst>
    <dgm:txEffectClrLst/>
  </dgm:styleLbl>
  <dgm:styleLbl name="fgAcc0">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fgAcc2">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fgAcc3">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fgAcc4">
    <dgm:fillClrLst meth="repeat">
      <a:schemeClr val="lt1">
        <a:alpha val="90000"/>
      </a:schemeClr>
    </dgm:fillClrLst>
    <dgm:linClrLst meth="repeat">
      <a:schemeClr val="accent5"/>
    </dgm:linClrLst>
    <dgm:effectClrLst/>
    <dgm:txLinClrLst/>
    <dgm:txFillClrLst meth="repeat">
      <a:schemeClr val="dk1"/>
    </dgm:txFillClrLst>
    <dgm:txEffectClrLst/>
  </dgm:styleLbl>
  <dgm:styleLbl name="bgShp">
    <dgm:fillClrLst meth="repeat">
      <a:schemeClr val="accent5">
        <a:tint val="40000"/>
      </a:schemeClr>
    </dgm:fillClrLst>
    <dgm:linClrLst meth="repeat">
      <a:schemeClr val="accent5"/>
    </dgm:linClrLst>
    <dgm:effectClrLst/>
    <dgm:txLinClrLst/>
    <dgm:txFillClrLst meth="repeat">
      <a:schemeClr val="dk1"/>
    </dgm:txFillClrLst>
    <dgm:txEffectClrLst/>
  </dgm:styleLbl>
  <dgm:styleLbl name="dkBgShp">
    <dgm:fillClrLst meth="repeat">
      <a:schemeClr val="accent5">
        <a:shade val="80000"/>
      </a:schemeClr>
    </dgm:fillClrLst>
    <dgm:linClrLst meth="repeat">
      <a:schemeClr val="accent5"/>
    </dgm:linClrLst>
    <dgm:effectClrLst/>
    <dgm:txLinClrLst/>
    <dgm:txFillClrLst meth="repeat">
      <a:schemeClr val="lt1"/>
    </dgm:txFillClrLst>
    <dgm:txEffectClrLst/>
  </dgm:styleLbl>
  <dgm:styleLbl name="trBgShp">
    <dgm:fillClrLst meth="repeat">
      <a:schemeClr val="accent5">
        <a:tint val="50000"/>
        <a:alpha val="40000"/>
      </a:schemeClr>
    </dgm:fillClrLst>
    <dgm:linClrLst meth="repeat">
      <a:schemeClr val="accent5"/>
    </dgm:linClrLst>
    <dgm:effectClrLst/>
    <dgm:txLinClrLst/>
    <dgm:txFillClrLst meth="repeat">
      <a:schemeClr val="lt1"/>
    </dgm:txFillClrLst>
    <dgm:txEffectClrLst/>
  </dgm:styleLbl>
  <dgm:styleLbl name="fgShp">
    <dgm:fillClrLst meth="repeat">
      <a:schemeClr val="accent5">
        <a:tint val="60000"/>
      </a:schemeClr>
    </dgm:fillClrLst>
    <dgm:linClrLst meth="repeat">
      <a:schemeClr val="lt1"/>
    </dgm:linClrLst>
    <dgm:effectClrLst/>
    <dgm:txLinClrLst/>
    <dgm:txFillClrLst meth="repeat">
      <a:schemeClr val="dk1"/>
    </dgm:txFillClrLst>
    <dgm:txEffectClrLst/>
  </dgm:styleLbl>
  <dgm:styleLbl name="revTx">
    <dgm:fillClrLst meth="repeat">
      <a:schemeClr val="lt1">
        <a:alpha val="0"/>
      </a:schemeClr>
    </dgm:fillClrLst>
    <dgm:linClrLst meth="repeat">
      <a:schemeClr val="dk1">
        <a:alpha val="0"/>
      </a:schemeClr>
    </dgm:linClrLst>
    <dgm:effectClrLst/>
    <dgm:txLinClrLst/>
    <dgm:txFillClrLst meth="repeat">
      <a:schemeClr val="tx1"/>
    </dgm:txFillClrLst>
    <dgm:txEffectClrLst/>
  </dgm:styleLbl>
</dgm:colorsDef>
</file>

<file path=xl/diagrams/data1.xml><?xml version="1.0" encoding="utf-8"?>
<dgm:dataModel xmlns:dgm="http://schemas.openxmlformats.org/drawingml/2006/diagram" xmlns:a="http://schemas.openxmlformats.org/drawingml/2006/main">
  <dgm:ptLst>
    <dgm:pt modelId="{E9203119-DD91-4682-9152-7485B0E1DAF3}" type="doc">
      <dgm:prSet loTypeId="urn:microsoft.com/office/officeart/2005/8/layout/process3" loCatId="process" qsTypeId="urn:microsoft.com/office/officeart/2005/8/quickstyle/simple1" qsCatId="simple" csTypeId="urn:microsoft.com/office/officeart/2005/8/colors/accent5_2" csCatId="accent5" phldr="1"/>
      <dgm:spPr/>
      <dgm:t>
        <a:bodyPr/>
        <a:lstStyle/>
        <a:p>
          <a:endParaRPr lang="en-GB"/>
        </a:p>
      </dgm:t>
    </dgm:pt>
    <dgm:pt modelId="{BDF55C2F-E1EA-41E7-850A-813FB093F2B1}">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(1) Your organisation</a:t>
          </a:r>
        </a:p>
      </dgm:t>
    </dgm:pt>
    <dgm:pt modelId="{C6E80464-CA1E-4B3F-847E-F0D68CA9CDC6}" type="parTrans" cxnId="{86C910B4-D968-44CA-8B96-61F5F5FB85DD}">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40EAB4BE-B11B-47AB-931F-A24B8B4FAEFF}" type="sibTrans" cxnId="{86C910B4-D968-44CA-8B96-61F5F5FB85DD}">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BF7147D6-A447-4DFC-ACA5-A053E2CFF61F}">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Contact details </a:t>
          </a:r>
        </a:p>
      </dgm:t>
    </dgm:pt>
    <dgm:pt modelId="{FE07DB03-0C38-42FD-9C55-0D69D417804A}" type="parTrans" cxnId="{35BFF6CC-B809-4968-939D-6809A06EE5B4}">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1BF8560C-070B-4004-8431-E6A82E0AE6E1}" type="sibTrans" cxnId="{35BFF6CC-B809-4968-939D-6809A06EE5B4}">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5D6F586D-379C-4872-9ED9-FBECA3ACCE19}">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(2) Volume Used</a:t>
          </a:r>
        </a:p>
      </dgm:t>
    </dgm:pt>
    <dgm:pt modelId="{84F69D41-0B16-410A-BD18-8A74E29E9C36}" type="parTrans" cxnId="{626E3288-88E2-4D67-892E-AAD660A9FDC3}">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AE710260-898D-4746-A9E5-A920FE90214C}" type="sibTrans" cxnId="{626E3288-88E2-4D67-892E-AAD660A9FDC3}">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EC5EB80A-CF72-4056-912B-39E11A5403CE}">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Volume used</a:t>
          </a:r>
        </a:p>
      </dgm:t>
    </dgm:pt>
    <dgm:pt modelId="{0BB8F647-8B69-4520-84A2-272B07AD7EB3}" type="parTrans" cxnId="{AF02E0B2-31F5-4D2A-AF03-7BECCA1A4351}">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E1479788-D998-43B3-B388-F30EEFEC5D2F}" type="sibTrans" cxnId="{AF02E0B2-31F5-4D2A-AF03-7BECCA1A4351}">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FB8CB9F2-94E6-4910-94F8-585F755EAC18}">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(3) Use of Silver</a:t>
          </a:r>
        </a:p>
      </dgm:t>
    </dgm:pt>
    <dgm:pt modelId="{15F1EA5E-A483-4B4E-87D3-C0B31B6606A6}" type="parTrans" cxnId="{40BBB513-9481-4D16-8E08-C7A8BE4617FB}">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847C2174-AF4B-4B21-A304-D629FEBFA3FA}" type="sibTrans" cxnId="{40BBB513-9481-4D16-8E08-C7A8BE4617FB}">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BF976922-8507-4F58-83BC-5161616E0D90}">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Overview of types of impacts</a:t>
          </a:r>
        </a:p>
      </dgm:t>
    </dgm:pt>
    <dgm:pt modelId="{1151D124-43F6-4F5F-AB68-85E2F2EF01A1}" type="parTrans" cxnId="{45BA6493-7625-4547-A96B-BC2E20A29512}">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7B648B76-BEBC-4EAC-9125-4EE4B0E13D37}" type="sibTrans" cxnId="{45BA6493-7625-4547-A96B-BC2E20A29512}">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549526CA-1E5D-43CC-990D-D124AB8696AB}">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(4) Workers</a:t>
          </a:r>
        </a:p>
      </dgm:t>
    </dgm:pt>
    <dgm:pt modelId="{22CDF222-9156-4BC1-ACE6-9C057EB79E10}" type="parTrans" cxnId="{BCC1B02E-6AAA-4DC5-A10B-77F5267779DD}">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399018E7-D60B-4DA0-BB50-DC81E9FC5735}" type="sibTrans" cxnId="{BCC1B02E-6AAA-4DC5-A10B-77F5267779DD}">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80233369-0E32-4C02-81EF-91754750E26A}">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(5) Legislation</a:t>
          </a:r>
        </a:p>
      </dgm:t>
    </dgm:pt>
    <dgm:pt modelId="{BF653852-DAB6-4DD8-937E-745906C167B8}" type="parTrans" cxnId="{6C579B30-25B8-4837-9DB7-65D43935EE92}">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0D5DC6CF-0252-4B9A-ABF4-9D834A185C70}" type="sibTrans" cxnId="{6C579B30-25B8-4837-9DB7-65D43935EE92}">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790641EF-C564-4723-AD48-27E0414B5FCA}">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(6) Impacts</a:t>
          </a:r>
        </a:p>
      </dgm:t>
    </dgm:pt>
    <dgm:pt modelId="{4D5CD16A-A588-46D7-A5CB-2C9F129C5EB3}" type="parTrans" cxnId="{A40277D4-25E8-428E-9E02-42C4CBF12D65}">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7FBEB08A-8C44-40D4-9C66-62A1D574A171}" type="sibTrans" cxnId="{A40277D4-25E8-428E-9E02-42C4CBF12D65}">
      <dgm:prSet custT="1"/>
      <dgm:spPr/>
      <dgm:t>
        <a:bodyPr/>
        <a:lstStyle/>
        <a:p>
          <a:endParaRPr lang="en-GB" sz="300">
            <a:latin typeface="Open Sans" panose="020B0606030504020204" pitchFamily="34" charset="0"/>
            <a:ea typeface="Open Sans" panose="020B0606030504020204" pitchFamily="34" charset="0"/>
            <a:cs typeface="Open Sans" panose="020B0606030504020204" pitchFamily="34" charset="0"/>
          </a:endParaRPr>
        </a:p>
      </dgm:t>
    </dgm:pt>
    <dgm:pt modelId="{110D43DD-4EEB-44DC-8C86-03A64BF6E7D6}">
      <dgm:prSe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Functions of silver</a:t>
          </a:r>
        </a:p>
      </dgm:t>
    </dgm:pt>
    <dgm:pt modelId="{FF31C9BF-D3BF-4BA5-AFDA-7FF899EEF40C}" type="parTrans" cxnId="{C28DCB28-7E34-4BF3-8A2C-C60E62925C3C}">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D9FA5523-C05C-45F7-9D4C-99137A0480CC}" type="sibTrans" cxnId="{C28DCB28-7E34-4BF3-8A2C-C60E62925C3C}">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42571A23-1F85-45D3-84E6-56F0D61DCC20}">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Type of organisation </a:t>
          </a:r>
        </a:p>
      </dgm:t>
    </dgm:pt>
    <dgm:pt modelId="{F5A628B5-A8F2-4CA3-9A0E-B178FCAFD114}" type="parTrans" cxnId="{EBE36DF6-BB83-4E6F-A2EC-323E5CD24C4B}">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66377D16-3E40-436F-932D-C82B6CAB66C0}" type="sibTrans" cxnId="{EBE36DF6-BB83-4E6F-A2EC-323E5CD24C4B}">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3878DF92-7688-4A35-87A2-7A996C3F4FAF}">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Details of the use of silver</a:t>
          </a:r>
        </a:p>
      </dgm:t>
    </dgm:pt>
    <dgm:pt modelId="{CBF5D60B-A7D5-4377-ADCB-8120F44C4EF3}" type="parTrans" cxnId="{73CA0259-01CA-4475-8A46-4BE66730065B}">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9370553D-C8AA-4B39-AB46-810BD5B4BA7B}" type="sibTrans" cxnId="{73CA0259-01CA-4475-8A46-4BE66730065B}">
      <dgm:prSet/>
      <dgm:spPr/>
      <dgm:t>
        <a:bodyPr/>
        <a:lstStyle/>
        <a:p>
          <a:endParaRPr lang="en-GB" sz="1600">
            <a:latin typeface="Open Sans" panose="020B0606030504020204" pitchFamily="34" charset="0"/>
            <a:ea typeface="Open Sans" panose="020B0606030504020204" pitchFamily="34" charset="0"/>
            <a:cs typeface="Open Sans" panose="020B0606030504020204" pitchFamily="34" charset="0"/>
          </a:endParaRPr>
        </a:p>
      </dgm:t>
    </dgm:pt>
    <dgm:pt modelId="{AE67C2D8-4D5D-42FD-8CEE-9559A7175081}">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Alternatives to silver</a:t>
          </a:r>
        </a:p>
      </dgm:t>
    </dgm:pt>
    <dgm:pt modelId="{64697C8E-C63A-4471-AAD0-34CD54EE45E4}" type="parTrans" cxnId="{96F6F723-E3EB-49CE-9A09-D60AB64DD6A0}">
      <dgm:prSet/>
      <dgm:spPr/>
      <dgm:t>
        <a:bodyPr/>
        <a:lstStyle/>
        <a:p>
          <a:endParaRPr lang="en-GB" sz="1600"/>
        </a:p>
      </dgm:t>
    </dgm:pt>
    <dgm:pt modelId="{27F31550-4A87-4542-88EF-5BDA55C79EDC}" type="sibTrans" cxnId="{96F6F723-E3EB-49CE-9A09-D60AB64DD6A0}">
      <dgm:prSet/>
      <dgm:spPr/>
      <dgm:t>
        <a:bodyPr/>
        <a:lstStyle/>
        <a:p>
          <a:endParaRPr lang="en-GB" sz="1600"/>
        </a:p>
      </dgm:t>
    </dgm:pt>
    <dgm:pt modelId="{1E00BAAB-11DC-4666-80C6-05BD093111DF}">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Volume in use</a:t>
          </a:r>
        </a:p>
      </dgm:t>
    </dgm:pt>
    <dgm:pt modelId="{391355CF-E6F1-4DEB-B5BA-03012FBAE23D}" type="parTrans" cxnId="{04072B7B-D4A0-4781-90D9-3C92F353B8F4}">
      <dgm:prSet/>
      <dgm:spPr/>
      <dgm:t>
        <a:bodyPr/>
        <a:lstStyle/>
        <a:p>
          <a:endParaRPr lang="en-GB" sz="1600"/>
        </a:p>
      </dgm:t>
    </dgm:pt>
    <dgm:pt modelId="{DCA2D2B1-92F7-4428-ADFF-BAF57640F59D}" type="sibTrans" cxnId="{04072B7B-D4A0-4781-90D9-3C92F353B8F4}">
      <dgm:prSet/>
      <dgm:spPr/>
      <dgm:t>
        <a:bodyPr/>
        <a:lstStyle/>
        <a:p>
          <a:endParaRPr lang="en-GB" sz="1600"/>
        </a:p>
      </dgm:t>
    </dgm:pt>
    <dgm:pt modelId="{CA154CC2-9EF6-4F16-8026-BA24056A2E92}">
      <dgm:prSe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No. of sites</a:t>
          </a:r>
        </a:p>
      </dgm:t>
    </dgm:pt>
    <dgm:pt modelId="{FA21F654-9091-4AAB-BD23-032CAB3B7FE4}" type="parTrans" cxnId="{E9863395-505D-41DE-A30B-864DD8571552}">
      <dgm:prSet/>
      <dgm:spPr/>
      <dgm:t>
        <a:bodyPr/>
        <a:lstStyle/>
        <a:p>
          <a:endParaRPr lang="en-GB" sz="1600"/>
        </a:p>
      </dgm:t>
    </dgm:pt>
    <dgm:pt modelId="{9CC2A1E8-5FD3-422E-9B36-B8244BB8E90D}" type="sibTrans" cxnId="{E9863395-505D-41DE-A30B-864DD8571552}">
      <dgm:prSet/>
      <dgm:spPr/>
      <dgm:t>
        <a:bodyPr/>
        <a:lstStyle/>
        <a:p>
          <a:endParaRPr lang="en-GB" sz="1600"/>
        </a:p>
      </dgm:t>
    </dgm:pt>
    <dgm:pt modelId="{F83B4869-4284-4AD8-848B-46AD68AFF6FA}">
      <dgm:prSe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Overview of legislations triggered</a:t>
          </a:r>
        </a:p>
      </dgm:t>
    </dgm:pt>
    <dgm:pt modelId="{297FC63F-2D08-442C-8775-9314C7E577C9}" type="parTrans" cxnId="{B59B389B-F01A-4D2F-8562-AC3596170D1C}">
      <dgm:prSet/>
      <dgm:spPr/>
      <dgm:t>
        <a:bodyPr/>
        <a:lstStyle/>
        <a:p>
          <a:endParaRPr lang="en-GB" sz="1600"/>
        </a:p>
      </dgm:t>
    </dgm:pt>
    <dgm:pt modelId="{3608D418-B591-4640-917E-3B8B0D277B25}" type="sibTrans" cxnId="{B59B389B-F01A-4D2F-8562-AC3596170D1C}">
      <dgm:prSet/>
      <dgm:spPr/>
      <dgm:t>
        <a:bodyPr/>
        <a:lstStyle/>
        <a:p>
          <a:endParaRPr lang="en-GB" sz="1600"/>
        </a:p>
      </dgm:t>
    </dgm:pt>
    <dgm:pt modelId="{B2A7DF3F-EFA3-468E-8184-1BCD1F6CD8FE}">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Priority of legislations </a:t>
          </a:r>
        </a:p>
      </dgm:t>
    </dgm:pt>
    <dgm:pt modelId="{FCBE5727-CCA4-47E4-8D49-106E5FF08EDC}" type="parTrans" cxnId="{44F6B6A3-7900-48C4-8246-E96AC4787FD4}">
      <dgm:prSet/>
      <dgm:spPr/>
      <dgm:t>
        <a:bodyPr/>
        <a:lstStyle/>
        <a:p>
          <a:endParaRPr lang="en-GB" sz="1600"/>
        </a:p>
      </dgm:t>
    </dgm:pt>
    <dgm:pt modelId="{BB69A94A-DFF1-4C7C-BF54-54A1FF4C9852}" type="sibTrans" cxnId="{44F6B6A3-7900-48C4-8246-E96AC4787FD4}">
      <dgm:prSet/>
      <dgm:spPr/>
      <dgm:t>
        <a:bodyPr/>
        <a:lstStyle/>
        <a:p>
          <a:endParaRPr lang="en-GB" sz="1600"/>
        </a:p>
      </dgm:t>
    </dgm:pt>
    <dgm:pt modelId="{A44B73FD-FA11-4119-A761-C4F9ACBE0AF9}">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Costs of impacts</a:t>
          </a:r>
        </a:p>
      </dgm:t>
    </dgm:pt>
    <dgm:pt modelId="{AED11FB7-502B-440E-8198-C02194009CDD}" type="parTrans" cxnId="{B90BC50F-08CF-4434-96AF-39F0009AE770}">
      <dgm:prSet/>
      <dgm:spPr/>
      <dgm:t>
        <a:bodyPr/>
        <a:lstStyle/>
        <a:p>
          <a:endParaRPr lang="en-GB" sz="1600"/>
        </a:p>
      </dgm:t>
    </dgm:pt>
    <dgm:pt modelId="{1958C3CD-D87A-4D61-8CCB-74FA1027CF2F}" type="sibTrans" cxnId="{B90BC50F-08CF-4434-96AF-39F0009AE770}">
      <dgm:prSet/>
      <dgm:spPr/>
      <dgm:t>
        <a:bodyPr/>
        <a:lstStyle/>
        <a:p>
          <a:endParaRPr lang="en-GB" sz="1600"/>
        </a:p>
      </dgm:t>
    </dgm:pt>
    <dgm:pt modelId="{CA536D12-4B79-4639-AAA6-B4EADF08E075}">
      <dgm:prSet phldrT="[Text]" custT="1"/>
      <dgm:spPr/>
      <dgm:t>
        <a:bodyPr/>
        <a:lstStyle/>
        <a:p>
          <a:r>
            <a:rPr lang="en-GB" sz="1050" b="1">
              <a:solidFill>
                <a:schemeClr val="tx2"/>
              </a:solidFill>
              <a:latin typeface="Open Sans" panose="020B0606030504020204" pitchFamily="34" charset="0"/>
              <a:ea typeface="Open Sans" panose="020B0606030504020204" pitchFamily="34" charset="0"/>
              <a:cs typeface="Open Sans" panose="020B0606030504020204" pitchFamily="34" charset="0"/>
            </a:rPr>
            <a:t>(7) Survey end</a:t>
          </a:r>
        </a:p>
      </dgm:t>
    </dgm:pt>
    <dgm:pt modelId="{4B90D6E3-10C0-4668-B179-549CB72D9FA5}" type="parTrans" cxnId="{E9047159-6698-49FD-A795-77819542BE2D}">
      <dgm:prSet/>
      <dgm:spPr/>
      <dgm:t>
        <a:bodyPr/>
        <a:lstStyle/>
        <a:p>
          <a:endParaRPr lang="en-GB" sz="1600"/>
        </a:p>
      </dgm:t>
    </dgm:pt>
    <dgm:pt modelId="{3E8745AF-7D99-4EC5-AEFA-6B879118EF7B}" type="sibTrans" cxnId="{E9047159-6698-49FD-A795-77819542BE2D}">
      <dgm:prSet/>
      <dgm:spPr/>
      <dgm:t>
        <a:bodyPr/>
        <a:lstStyle/>
        <a:p>
          <a:endParaRPr lang="en-GB" sz="1600"/>
        </a:p>
      </dgm:t>
    </dgm:pt>
    <dgm:pt modelId="{F175622F-8B92-4B14-9909-E1A47E880162}">
      <dgm:prSet phldrT="[Text]" custT="1"/>
      <dgm:spPr/>
      <dgm:t>
        <a:bodyPr/>
        <a:lstStyle/>
        <a:p>
          <a:r>
            <a:rPr lang="en-GB" sz="1050" b="0">
              <a:solidFill>
                <a:schemeClr val="accent1"/>
              </a:solidFill>
              <a:latin typeface="Open Sans" panose="020B0606030504020204" pitchFamily="34" charset="0"/>
              <a:ea typeface="Open Sans" panose="020B0606030504020204" pitchFamily="34" charset="0"/>
              <a:cs typeface="Open Sans" panose="020B0606030504020204" pitchFamily="34" charset="0"/>
            </a:rPr>
            <a:t>Any other comments</a:t>
          </a:r>
        </a:p>
      </dgm:t>
    </dgm:pt>
    <dgm:pt modelId="{97A006E5-BAFA-47E1-B705-B4A98B18B10D}" type="parTrans" cxnId="{D17F39E3-B826-46B9-A9B4-673F85E80C5E}">
      <dgm:prSet/>
      <dgm:spPr/>
      <dgm:t>
        <a:bodyPr/>
        <a:lstStyle/>
        <a:p>
          <a:endParaRPr lang="en-GB" sz="1600"/>
        </a:p>
      </dgm:t>
    </dgm:pt>
    <dgm:pt modelId="{D1097BA7-CE61-4954-952C-560F37394CEB}" type="sibTrans" cxnId="{D17F39E3-B826-46B9-A9B4-673F85E80C5E}">
      <dgm:prSet/>
      <dgm:spPr/>
      <dgm:t>
        <a:bodyPr/>
        <a:lstStyle/>
        <a:p>
          <a:endParaRPr lang="en-GB" sz="1600"/>
        </a:p>
      </dgm:t>
    </dgm:pt>
    <dgm:pt modelId="{F314E6BB-38AB-41A1-869B-1F7A47D8AED0}">
      <dgm:prSet phldrT="[Text]" custT="1"/>
      <dgm:spPr/>
      <dgm:t>
        <a:bodyPr/>
        <a:lstStyle/>
        <a:p>
          <a:r>
            <a:rPr lang="en-GB" sz="1050" b="0">
              <a:solidFill>
                <a:schemeClr val="accent1"/>
              </a:solidFill>
              <a:latin typeface="Open Sans" panose="020B0606030504020204" pitchFamily="34" charset="0"/>
              <a:ea typeface="Open Sans" panose="020B0606030504020204" pitchFamily="34" charset="0"/>
              <a:cs typeface="Open Sans" panose="020B0606030504020204" pitchFamily="34" charset="0"/>
            </a:rPr>
            <a:t>Close of survey</a:t>
          </a:r>
        </a:p>
      </dgm:t>
    </dgm:pt>
    <dgm:pt modelId="{0F5BDEF9-4F34-409E-BE9D-51E1C34696B7}" type="parTrans" cxnId="{566C364D-4BA5-4186-813A-0320F24CC901}">
      <dgm:prSet/>
      <dgm:spPr/>
      <dgm:t>
        <a:bodyPr/>
        <a:lstStyle/>
        <a:p>
          <a:endParaRPr lang="en-GB" sz="1600"/>
        </a:p>
      </dgm:t>
    </dgm:pt>
    <dgm:pt modelId="{F8674E8B-4B57-4BA5-B886-38E69646D740}" type="sibTrans" cxnId="{566C364D-4BA5-4186-813A-0320F24CC901}">
      <dgm:prSet/>
      <dgm:spPr/>
      <dgm:t>
        <a:bodyPr/>
        <a:lstStyle/>
        <a:p>
          <a:endParaRPr lang="en-GB" sz="1600"/>
        </a:p>
      </dgm:t>
    </dgm:pt>
    <dgm:pt modelId="{E6171547-3557-4F94-BEF5-644F70D5A528}">
      <dgm:prSe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No. of workers potentially exposed</a:t>
          </a:r>
        </a:p>
      </dgm:t>
    </dgm:pt>
    <dgm:pt modelId="{59C3069A-39CD-461E-9F74-3DEB759D3368}" type="parTrans" cxnId="{AC4EA6AA-719F-40A6-8420-2031EB94461A}">
      <dgm:prSet/>
      <dgm:spPr/>
      <dgm:t>
        <a:bodyPr/>
        <a:lstStyle/>
        <a:p>
          <a:endParaRPr lang="en-GB"/>
        </a:p>
      </dgm:t>
    </dgm:pt>
    <dgm:pt modelId="{D1F1E5FA-F267-439F-9988-06AF46230450}" type="sibTrans" cxnId="{AC4EA6AA-719F-40A6-8420-2031EB94461A}">
      <dgm:prSet/>
      <dgm:spPr/>
      <dgm:t>
        <a:bodyPr/>
        <a:lstStyle/>
        <a:p>
          <a:endParaRPr lang="en-GB"/>
        </a:p>
      </dgm:t>
    </dgm:pt>
    <dgm:pt modelId="{FC5F2320-7C8E-4F82-8F2F-971A1E399C11}">
      <dgm:prSet phldrT="[Text]" custT="1"/>
      <dgm:spPr/>
      <dgm:t>
        <a:bodyPr/>
        <a:lstStyle/>
        <a:p>
          <a:r>
            <a:rPr lang="en-GB" sz="1050">
              <a:latin typeface="Open Sans" panose="020B0606030504020204" pitchFamily="34" charset="0"/>
              <a:ea typeface="Open Sans" panose="020B0606030504020204" pitchFamily="34" charset="0"/>
              <a:cs typeface="Open Sans" panose="020B0606030504020204" pitchFamily="34" charset="0"/>
            </a:rPr>
            <a:t>No. of workers</a:t>
          </a:r>
        </a:p>
      </dgm:t>
    </dgm:pt>
    <dgm:pt modelId="{BDC24005-B074-4450-B172-AC45622EA865}" type="parTrans" cxnId="{76376CD1-D8AB-4238-8233-78E7B5F37F6A}">
      <dgm:prSet/>
      <dgm:spPr/>
      <dgm:t>
        <a:bodyPr/>
        <a:lstStyle/>
        <a:p>
          <a:endParaRPr lang="en-GB"/>
        </a:p>
      </dgm:t>
    </dgm:pt>
    <dgm:pt modelId="{559A971B-9335-4986-82D6-80388319BEBD}" type="sibTrans" cxnId="{76376CD1-D8AB-4238-8233-78E7B5F37F6A}">
      <dgm:prSet/>
      <dgm:spPr/>
      <dgm:t>
        <a:bodyPr/>
        <a:lstStyle/>
        <a:p>
          <a:endParaRPr lang="en-GB"/>
        </a:p>
      </dgm:t>
    </dgm:pt>
    <dgm:pt modelId="{3D7A89AC-D86A-407A-A425-14BE7AC17BA5}" type="pres">
      <dgm:prSet presAssocID="{E9203119-DD91-4682-9152-7485B0E1DAF3}" presName="linearFlow" presStyleCnt="0">
        <dgm:presLayoutVars>
          <dgm:dir/>
          <dgm:animLvl val="lvl"/>
          <dgm:resizeHandles val="exact"/>
        </dgm:presLayoutVars>
      </dgm:prSet>
      <dgm:spPr/>
    </dgm:pt>
    <dgm:pt modelId="{B4FB677E-A997-4BFE-BC81-735DDBFCF272}" type="pres">
      <dgm:prSet presAssocID="{BDF55C2F-E1EA-41E7-850A-813FB093F2B1}" presName="composite" presStyleCnt="0"/>
      <dgm:spPr/>
    </dgm:pt>
    <dgm:pt modelId="{A04447FB-FF54-4A18-B46F-854F77192FB1}" type="pres">
      <dgm:prSet presAssocID="{BDF55C2F-E1EA-41E7-850A-813FB093F2B1}" presName="parTx" presStyleLbl="node1" presStyleIdx="0" presStyleCnt="7">
        <dgm:presLayoutVars>
          <dgm:chMax val="0"/>
          <dgm:chPref val="0"/>
          <dgm:bulletEnabled val="1"/>
        </dgm:presLayoutVars>
      </dgm:prSet>
      <dgm:spPr/>
    </dgm:pt>
    <dgm:pt modelId="{7F672789-5F1E-4001-9A33-FF2466D51CAA}" type="pres">
      <dgm:prSet presAssocID="{BDF55C2F-E1EA-41E7-850A-813FB093F2B1}" presName="parSh" presStyleLbl="node1" presStyleIdx="0" presStyleCnt="7"/>
      <dgm:spPr/>
    </dgm:pt>
    <dgm:pt modelId="{7610DE60-B825-4092-AC3D-0A7292D45757}" type="pres">
      <dgm:prSet presAssocID="{BDF55C2F-E1EA-41E7-850A-813FB093F2B1}" presName="desTx" presStyleLbl="fgAcc1" presStyleIdx="0" presStyleCnt="7" custLinFactNeighborY="15264">
        <dgm:presLayoutVars>
          <dgm:bulletEnabled val="1"/>
        </dgm:presLayoutVars>
      </dgm:prSet>
      <dgm:spPr/>
    </dgm:pt>
    <dgm:pt modelId="{8FC792AA-24F5-4A4D-8BD6-053B6C8F1620}" type="pres">
      <dgm:prSet presAssocID="{40EAB4BE-B11B-47AB-931F-A24B8B4FAEFF}" presName="sibTrans" presStyleLbl="sibTrans2D1" presStyleIdx="0" presStyleCnt="6"/>
      <dgm:spPr/>
    </dgm:pt>
    <dgm:pt modelId="{9F202601-8918-421B-8AFF-F5AF891D0CFF}" type="pres">
      <dgm:prSet presAssocID="{40EAB4BE-B11B-47AB-931F-A24B8B4FAEFF}" presName="connTx" presStyleLbl="sibTrans2D1" presStyleIdx="0" presStyleCnt="6"/>
      <dgm:spPr/>
    </dgm:pt>
    <dgm:pt modelId="{AF3B930F-DB6E-42B5-99CA-02B12EDD4ACD}" type="pres">
      <dgm:prSet presAssocID="{5D6F586D-379C-4872-9ED9-FBECA3ACCE19}" presName="composite" presStyleCnt="0"/>
      <dgm:spPr/>
    </dgm:pt>
    <dgm:pt modelId="{1D62F597-9D9B-4888-A28D-DDE6B0612D62}" type="pres">
      <dgm:prSet presAssocID="{5D6F586D-379C-4872-9ED9-FBECA3ACCE19}" presName="parTx" presStyleLbl="node1" presStyleIdx="0" presStyleCnt="7">
        <dgm:presLayoutVars>
          <dgm:chMax val="0"/>
          <dgm:chPref val="0"/>
          <dgm:bulletEnabled val="1"/>
        </dgm:presLayoutVars>
      </dgm:prSet>
      <dgm:spPr/>
    </dgm:pt>
    <dgm:pt modelId="{9CEE3E35-D2A7-4E89-86EB-E97117A9A2CF}" type="pres">
      <dgm:prSet presAssocID="{5D6F586D-379C-4872-9ED9-FBECA3ACCE19}" presName="parSh" presStyleLbl="node1" presStyleIdx="1" presStyleCnt="7"/>
      <dgm:spPr/>
    </dgm:pt>
    <dgm:pt modelId="{84A9DC58-DB49-4D2D-AA8E-26500989CB93}" type="pres">
      <dgm:prSet presAssocID="{5D6F586D-379C-4872-9ED9-FBECA3ACCE19}" presName="desTx" presStyleLbl="fgAcc1" presStyleIdx="1" presStyleCnt="7">
        <dgm:presLayoutVars>
          <dgm:bulletEnabled val="1"/>
        </dgm:presLayoutVars>
      </dgm:prSet>
      <dgm:spPr/>
    </dgm:pt>
    <dgm:pt modelId="{121310D3-C123-42B8-87E8-8C353C541CA7}" type="pres">
      <dgm:prSet presAssocID="{AE710260-898D-4746-A9E5-A920FE90214C}" presName="sibTrans" presStyleLbl="sibTrans2D1" presStyleIdx="1" presStyleCnt="6"/>
      <dgm:spPr/>
    </dgm:pt>
    <dgm:pt modelId="{15133751-48E3-436C-9C09-ED8CA9415587}" type="pres">
      <dgm:prSet presAssocID="{AE710260-898D-4746-A9E5-A920FE90214C}" presName="connTx" presStyleLbl="sibTrans2D1" presStyleIdx="1" presStyleCnt="6"/>
      <dgm:spPr/>
    </dgm:pt>
    <dgm:pt modelId="{E86E7B63-6CCA-4E65-B032-A1188480C12B}" type="pres">
      <dgm:prSet presAssocID="{FB8CB9F2-94E6-4910-94F8-585F755EAC18}" presName="composite" presStyleCnt="0"/>
      <dgm:spPr/>
    </dgm:pt>
    <dgm:pt modelId="{42D5C63C-3A0C-4FD3-AF44-8ADBA73BDA90}" type="pres">
      <dgm:prSet presAssocID="{FB8CB9F2-94E6-4910-94F8-585F755EAC18}" presName="parTx" presStyleLbl="node1" presStyleIdx="1" presStyleCnt="7">
        <dgm:presLayoutVars>
          <dgm:chMax val="0"/>
          <dgm:chPref val="0"/>
          <dgm:bulletEnabled val="1"/>
        </dgm:presLayoutVars>
      </dgm:prSet>
      <dgm:spPr/>
    </dgm:pt>
    <dgm:pt modelId="{5BC4D33E-8F35-4518-88D0-DD8458FD4CBD}" type="pres">
      <dgm:prSet presAssocID="{FB8CB9F2-94E6-4910-94F8-585F755EAC18}" presName="parSh" presStyleLbl="node1" presStyleIdx="2" presStyleCnt="7"/>
      <dgm:spPr/>
    </dgm:pt>
    <dgm:pt modelId="{5F8DB380-3A89-45C1-974C-8321E0F8DA60}" type="pres">
      <dgm:prSet presAssocID="{FB8CB9F2-94E6-4910-94F8-585F755EAC18}" presName="desTx" presStyleLbl="fgAcc1" presStyleIdx="2" presStyleCnt="7">
        <dgm:presLayoutVars>
          <dgm:bulletEnabled val="1"/>
        </dgm:presLayoutVars>
      </dgm:prSet>
      <dgm:spPr/>
    </dgm:pt>
    <dgm:pt modelId="{41B37B69-9EDC-4877-AF16-D76B2BCF3004}" type="pres">
      <dgm:prSet presAssocID="{847C2174-AF4B-4B21-A304-D629FEBFA3FA}" presName="sibTrans" presStyleLbl="sibTrans2D1" presStyleIdx="2" presStyleCnt="6"/>
      <dgm:spPr/>
    </dgm:pt>
    <dgm:pt modelId="{5D03DF34-7A3B-487F-A510-D7EC33068DD9}" type="pres">
      <dgm:prSet presAssocID="{847C2174-AF4B-4B21-A304-D629FEBFA3FA}" presName="connTx" presStyleLbl="sibTrans2D1" presStyleIdx="2" presStyleCnt="6"/>
      <dgm:spPr/>
    </dgm:pt>
    <dgm:pt modelId="{C18E92AB-4A42-4FBA-A282-996D5CCE4035}" type="pres">
      <dgm:prSet presAssocID="{549526CA-1E5D-43CC-990D-D124AB8696AB}" presName="composite" presStyleCnt="0"/>
      <dgm:spPr/>
    </dgm:pt>
    <dgm:pt modelId="{E8013DB5-1C21-4DA8-9680-22D511D9F666}" type="pres">
      <dgm:prSet presAssocID="{549526CA-1E5D-43CC-990D-D124AB8696AB}" presName="parTx" presStyleLbl="node1" presStyleIdx="2" presStyleCnt="7">
        <dgm:presLayoutVars>
          <dgm:chMax val="0"/>
          <dgm:chPref val="0"/>
          <dgm:bulletEnabled val="1"/>
        </dgm:presLayoutVars>
      </dgm:prSet>
      <dgm:spPr/>
    </dgm:pt>
    <dgm:pt modelId="{85064BF9-8F8F-4D2C-B6F0-0A08A7CDA12D}" type="pres">
      <dgm:prSet presAssocID="{549526CA-1E5D-43CC-990D-D124AB8696AB}" presName="parSh" presStyleLbl="node1" presStyleIdx="3" presStyleCnt="7"/>
      <dgm:spPr/>
    </dgm:pt>
    <dgm:pt modelId="{FCD1F553-00FB-483F-98CE-44317CAE9885}" type="pres">
      <dgm:prSet presAssocID="{549526CA-1E5D-43CC-990D-D124AB8696AB}" presName="desTx" presStyleLbl="fgAcc1" presStyleIdx="3" presStyleCnt="7" custScaleX="106698">
        <dgm:presLayoutVars>
          <dgm:bulletEnabled val="1"/>
        </dgm:presLayoutVars>
      </dgm:prSet>
      <dgm:spPr/>
    </dgm:pt>
    <dgm:pt modelId="{3B44881C-2146-4625-A70E-8E04EDCF5523}" type="pres">
      <dgm:prSet presAssocID="{399018E7-D60B-4DA0-BB50-DC81E9FC5735}" presName="sibTrans" presStyleLbl="sibTrans2D1" presStyleIdx="3" presStyleCnt="6"/>
      <dgm:spPr/>
    </dgm:pt>
    <dgm:pt modelId="{BBF9B230-5A40-4B3A-87C4-6A7AFCF2F047}" type="pres">
      <dgm:prSet presAssocID="{399018E7-D60B-4DA0-BB50-DC81E9FC5735}" presName="connTx" presStyleLbl="sibTrans2D1" presStyleIdx="3" presStyleCnt="6"/>
      <dgm:spPr/>
    </dgm:pt>
    <dgm:pt modelId="{DC2F4508-D24F-4AD3-A63D-8AF4FE59F5F3}" type="pres">
      <dgm:prSet presAssocID="{80233369-0E32-4C02-81EF-91754750E26A}" presName="composite" presStyleCnt="0"/>
      <dgm:spPr/>
    </dgm:pt>
    <dgm:pt modelId="{0BF20003-0AAF-494B-A3F4-D2A33A490E1B}" type="pres">
      <dgm:prSet presAssocID="{80233369-0E32-4C02-81EF-91754750E26A}" presName="parTx" presStyleLbl="node1" presStyleIdx="3" presStyleCnt="7">
        <dgm:presLayoutVars>
          <dgm:chMax val="0"/>
          <dgm:chPref val="0"/>
          <dgm:bulletEnabled val="1"/>
        </dgm:presLayoutVars>
      </dgm:prSet>
      <dgm:spPr/>
    </dgm:pt>
    <dgm:pt modelId="{6576A167-5901-4DA0-87AF-9BE1D88303E7}" type="pres">
      <dgm:prSet presAssocID="{80233369-0E32-4C02-81EF-91754750E26A}" presName="parSh" presStyleLbl="node1" presStyleIdx="4" presStyleCnt="7"/>
      <dgm:spPr/>
    </dgm:pt>
    <dgm:pt modelId="{27AC6ADD-173D-4A44-8EC7-D229C5D244C3}" type="pres">
      <dgm:prSet presAssocID="{80233369-0E32-4C02-81EF-91754750E26A}" presName="desTx" presStyleLbl="fgAcc1" presStyleIdx="4" presStyleCnt="7">
        <dgm:presLayoutVars>
          <dgm:bulletEnabled val="1"/>
        </dgm:presLayoutVars>
      </dgm:prSet>
      <dgm:spPr/>
    </dgm:pt>
    <dgm:pt modelId="{2442F9D5-427E-413B-9E06-3287FFAF316E}" type="pres">
      <dgm:prSet presAssocID="{0D5DC6CF-0252-4B9A-ABF4-9D834A185C70}" presName="sibTrans" presStyleLbl="sibTrans2D1" presStyleIdx="4" presStyleCnt="6"/>
      <dgm:spPr/>
    </dgm:pt>
    <dgm:pt modelId="{FD3BB1C8-9D4E-4407-8F08-8A586FAC0FA2}" type="pres">
      <dgm:prSet presAssocID="{0D5DC6CF-0252-4B9A-ABF4-9D834A185C70}" presName="connTx" presStyleLbl="sibTrans2D1" presStyleIdx="4" presStyleCnt="6"/>
      <dgm:spPr/>
    </dgm:pt>
    <dgm:pt modelId="{16CEE4F8-E67C-4F2A-8AA0-41BEDCB7C73B}" type="pres">
      <dgm:prSet presAssocID="{790641EF-C564-4723-AD48-27E0414B5FCA}" presName="composite" presStyleCnt="0"/>
      <dgm:spPr/>
    </dgm:pt>
    <dgm:pt modelId="{41A968CB-1772-43F9-8151-21643C803F2A}" type="pres">
      <dgm:prSet presAssocID="{790641EF-C564-4723-AD48-27E0414B5FCA}" presName="parTx" presStyleLbl="node1" presStyleIdx="4" presStyleCnt="7">
        <dgm:presLayoutVars>
          <dgm:chMax val="0"/>
          <dgm:chPref val="0"/>
          <dgm:bulletEnabled val="1"/>
        </dgm:presLayoutVars>
      </dgm:prSet>
      <dgm:spPr/>
    </dgm:pt>
    <dgm:pt modelId="{F3DFC33C-2AA2-41E3-98D6-56FDDD443B80}" type="pres">
      <dgm:prSet presAssocID="{790641EF-C564-4723-AD48-27E0414B5FCA}" presName="parSh" presStyleLbl="node1" presStyleIdx="5" presStyleCnt="7"/>
      <dgm:spPr/>
    </dgm:pt>
    <dgm:pt modelId="{C959BEE6-B11E-4A80-B674-B41DFA30A5A9}" type="pres">
      <dgm:prSet presAssocID="{790641EF-C564-4723-AD48-27E0414B5FCA}" presName="desTx" presStyleLbl="fgAcc1" presStyleIdx="5" presStyleCnt="7">
        <dgm:presLayoutVars>
          <dgm:bulletEnabled val="1"/>
        </dgm:presLayoutVars>
      </dgm:prSet>
      <dgm:spPr/>
    </dgm:pt>
    <dgm:pt modelId="{54B6895A-E294-4688-AF8F-8690A4B2E2C9}" type="pres">
      <dgm:prSet presAssocID="{7FBEB08A-8C44-40D4-9C66-62A1D574A171}" presName="sibTrans" presStyleLbl="sibTrans2D1" presStyleIdx="5" presStyleCnt="6"/>
      <dgm:spPr/>
    </dgm:pt>
    <dgm:pt modelId="{991747E7-0782-4DC3-B916-D17802742934}" type="pres">
      <dgm:prSet presAssocID="{7FBEB08A-8C44-40D4-9C66-62A1D574A171}" presName="connTx" presStyleLbl="sibTrans2D1" presStyleIdx="5" presStyleCnt="6"/>
      <dgm:spPr/>
    </dgm:pt>
    <dgm:pt modelId="{7F27AEDA-6250-40F9-828B-98F796CF16CC}" type="pres">
      <dgm:prSet presAssocID="{CA536D12-4B79-4639-AAA6-B4EADF08E075}" presName="composite" presStyleCnt="0"/>
      <dgm:spPr/>
    </dgm:pt>
    <dgm:pt modelId="{9654C4A3-830B-409A-9156-BEAF32E7BE72}" type="pres">
      <dgm:prSet presAssocID="{CA536D12-4B79-4639-AAA6-B4EADF08E075}" presName="parTx" presStyleLbl="node1" presStyleIdx="5" presStyleCnt="7">
        <dgm:presLayoutVars>
          <dgm:chMax val="0"/>
          <dgm:chPref val="0"/>
          <dgm:bulletEnabled val="1"/>
        </dgm:presLayoutVars>
      </dgm:prSet>
      <dgm:spPr/>
    </dgm:pt>
    <dgm:pt modelId="{6661060F-8BE3-49B4-9E43-A29DD8DE455E}" type="pres">
      <dgm:prSet presAssocID="{CA536D12-4B79-4639-AAA6-B4EADF08E075}" presName="parSh" presStyleLbl="node1" presStyleIdx="6" presStyleCnt="7"/>
      <dgm:spPr/>
    </dgm:pt>
    <dgm:pt modelId="{17D533DD-6843-4454-AB4E-C438FAC6AEF3}" type="pres">
      <dgm:prSet presAssocID="{CA536D12-4B79-4639-AAA6-B4EADF08E075}" presName="desTx" presStyleLbl="fgAcc1" presStyleIdx="6" presStyleCnt="7">
        <dgm:presLayoutVars>
          <dgm:bulletEnabled val="1"/>
        </dgm:presLayoutVars>
      </dgm:prSet>
      <dgm:spPr/>
    </dgm:pt>
  </dgm:ptLst>
  <dgm:cxnLst>
    <dgm:cxn modelId="{71CBD802-B754-43FA-9B15-8F737F4E4779}" type="presOf" srcId="{5D6F586D-379C-4872-9ED9-FBECA3ACCE19}" destId="{1D62F597-9D9B-4888-A28D-DDE6B0612D62}" srcOrd="0" destOrd="0" presId="urn:microsoft.com/office/officeart/2005/8/layout/process3"/>
    <dgm:cxn modelId="{DFCBCF0A-1CE0-4594-A008-B30428F01364}" type="presOf" srcId="{40EAB4BE-B11B-47AB-931F-A24B8B4FAEFF}" destId="{9F202601-8918-421B-8AFF-F5AF891D0CFF}" srcOrd="1" destOrd="0" presId="urn:microsoft.com/office/officeart/2005/8/layout/process3"/>
    <dgm:cxn modelId="{B90BC50F-08CF-4434-96AF-39F0009AE770}" srcId="{790641EF-C564-4723-AD48-27E0414B5FCA}" destId="{A44B73FD-FA11-4119-A761-C4F9ACBE0AF9}" srcOrd="1" destOrd="0" parTransId="{AED11FB7-502B-440E-8198-C02194009CDD}" sibTransId="{1958C3CD-D87A-4D61-8CCB-74FA1027CF2F}"/>
    <dgm:cxn modelId="{2E315B10-3463-4EAD-B423-E565BFA1F3AB}" type="presOf" srcId="{110D43DD-4EEB-44DC-8C86-03A64BF6E7D6}" destId="{5F8DB380-3A89-45C1-974C-8321E0F8DA60}" srcOrd="0" destOrd="0" presId="urn:microsoft.com/office/officeart/2005/8/layout/process3"/>
    <dgm:cxn modelId="{40BBB513-9481-4D16-8E08-C7A8BE4617FB}" srcId="{E9203119-DD91-4682-9152-7485B0E1DAF3}" destId="{FB8CB9F2-94E6-4910-94F8-585F755EAC18}" srcOrd="2" destOrd="0" parTransId="{15F1EA5E-A483-4B4E-87D3-C0B31B6606A6}" sibTransId="{847C2174-AF4B-4B21-A304-D629FEBFA3FA}"/>
    <dgm:cxn modelId="{A8C65C15-6549-4791-8683-6BE970BD8D24}" type="presOf" srcId="{FB8CB9F2-94E6-4910-94F8-585F755EAC18}" destId="{42D5C63C-3A0C-4FD3-AF44-8ADBA73BDA90}" srcOrd="0" destOrd="0" presId="urn:microsoft.com/office/officeart/2005/8/layout/process3"/>
    <dgm:cxn modelId="{23B3C918-8F33-43E4-9A7E-5DF66A8BB44E}" type="presOf" srcId="{790641EF-C564-4723-AD48-27E0414B5FCA}" destId="{F3DFC33C-2AA2-41E3-98D6-56FDDD443B80}" srcOrd="1" destOrd="0" presId="urn:microsoft.com/office/officeart/2005/8/layout/process3"/>
    <dgm:cxn modelId="{2145571A-0A6D-4256-BC85-BDB8057E763C}" type="presOf" srcId="{847C2174-AF4B-4B21-A304-D629FEBFA3FA}" destId="{41B37B69-9EDC-4877-AF16-D76B2BCF3004}" srcOrd="0" destOrd="0" presId="urn:microsoft.com/office/officeart/2005/8/layout/process3"/>
    <dgm:cxn modelId="{7F1C8B1B-82D7-40F5-AD15-0F853ACF5AAE}" type="presOf" srcId="{1E00BAAB-11DC-4666-80C6-05BD093111DF}" destId="{5F8DB380-3A89-45C1-974C-8321E0F8DA60}" srcOrd="0" destOrd="2" presId="urn:microsoft.com/office/officeart/2005/8/layout/process3"/>
    <dgm:cxn modelId="{2262D11B-1216-49B8-A258-80F00A4D2B07}" type="presOf" srcId="{3878DF92-7688-4A35-87A2-7A996C3F4FAF}" destId="{84A9DC58-DB49-4D2D-AA8E-26500989CB93}" srcOrd="0" destOrd="1" presId="urn:microsoft.com/office/officeart/2005/8/layout/process3"/>
    <dgm:cxn modelId="{96F6F723-E3EB-49CE-9A09-D60AB64DD6A0}" srcId="{FB8CB9F2-94E6-4910-94F8-585F755EAC18}" destId="{AE67C2D8-4D5D-42FD-8CEE-9559A7175081}" srcOrd="1" destOrd="0" parTransId="{64697C8E-C63A-4471-AAD0-34CD54EE45E4}" sibTransId="{27F31550-4A87-4542-88EF-5BDA55C79EDC}"/>
    <dgm:cxn modelId="{F32BA225-CF12-43AE-AC7E-8BEFDE4F6A80}" type="presOf" srcId="{790641EF-C564-4723-AD48-27E0414B5FCA}" destId="{41A968CB-1772-43F9-8151-21643C803F2A}" srcOrd="0" destOrd="0" presId="urn:microsoft.com/office/officeart/2005/8/layout/process3"/>
    <dgm:cxn modelId="{C28DCB28-7E34-4BF3-8A2C-C60E62925C3C}" srcId="{FB8CB9F2-94E6-4910-94F8-585F755EAC18}" destId="{110D43DD-4EEB-44DC-8C86-03A64BF6E7D6}" srcOrd="0" destOrd="0" parTransId="{FF31C9BF-D3BF-4BA5-AFDA-7FF899EEF40C}" sibTransId="{D9FA5523-C05C-45F7-9D4C-99137A0480CC}"/>
    <dgm:cxn modelId="{9226D42D-C1D7-47F9-BE6B-09A78339583A}" type="presOf" srcId="{549526CA-1E5D-43CC-990D-D124AB8696AB}" destId="{E8013DB5-1C21-4DA8-9680-22D511D9F666}" srcOrd="0" destOrd="0" presId="urn:microsoft.com/office/officeart/2005/8/layout/process3"/>
    <dgm:cxn modelId="{D74C5C2E-08A7-4D7A-A08E-54F90842BCFE}" type="presOf" srcId="{B2A7DF3F-EFA3-468E-8184-1BCD1F6CD8FE}" destId="{27AC6ADD-173D-4A44-8EC7-D229C5D244C3}" srcOrd="0" destOrd="1" presId="urn:microsoft.com/office/officeart/2005/8/layout/process3"/>
    <dgm:cxn modelId="{BCC1B02E-6AAA-4DC5-A10B-77F5267779DD}" srcId="{E9203119-DD91-4682-9152-7485B0E1DAF3}" destId="{549526CA-1E5D-43CC-990D-D124AB8696AB}" srcOrd="3" destOrd="0" parTransId="{22CDF222-9156-4BC1-ACE6-9C057EB79E10}" sibTransId="{399018E7-D60B-4DA0-BB50-DC81E9FC5735}"/>
    <dgm:cxn modelId="{6C579B30-25B8-4837-9DB7-65D43935EE92}" srcId="{E9203119-DD91-4682-9152-7485B0E1DAF3}" destId="{80233369-0E32-4C02-81EF-91754750E26A}" srcOrd="4" destOrd="0" parTransId="{BF653852-DAB6-4DD8-937E-745906C167B8}" sibTransId="{0D5DC6CF-0252-4B9A-ABF4-9D834A185C70}"/>
    <dgm:cxn modelId="{D90FDA37-F07A-4AE2-B04B-BF964072896B}" type="presOf" srcId="{549526CA-1E5D-43CC-990D-D124AB8696AB}" destId="{85064BF9-8F8F-4D2C-B6F0-0A08A7CDA12D}" srcOrd="1" destOrd="0" presId="urn:microsoft.com/office/officeart/2005/8/layout/process3"/>
    <dgm:cxn modelId="{9D57993D-86FC-42D0-A1AE-12842BE973C6}" type="presOf" srcId="{CA536D12-4B79-4639-AAA6-B4EADF08E075}" destId="{6661060F-8BE3-49B4-9E43-A29DD8DE455E}" srcOrd="1" destOrd="0" presId="urn:microsoft.com/office/officeart/2005/8/layout/process3"/>
    <dgm:cxn modelId="{0725C03E-DEE8-4755-B8FF-8D4EF76FFC17}" type="presOf" srcId="{7FBEB08A-8C44-40D4-9C66-62A1D574A171}" destId="{991747E7-0782-4DC3-B916-D17802742934}" srcOrd="1" destOrd="0" presId="urn:microsoft.com/office/officeart/2005/8/layout/process3"/>
    <dgm:cxn modelId="{0607D162-14F0-426B-82C9-B34CE690363A}" type="presOf" srcId="{F175622F-8B92-4B14-9909-E1A47E880162}" destId="{17D533DD-6843-4454-AB4E-C438FAC6AEF3}" srcOrd="0" destOrd="0" presId="urn:microsoft.com/office/officeart/2005/8/layout/process3"/>
    <dgm:cxn modelId="{D4A3C865-86E1-4D9A-9DE9-975F3D40D87F}" type="presOf" srcId="{7FBEB08A-8C44-40D4-9C66-62A1D574A171}" destId="{54B6895A-E294-4688-AF8F-8690A4B2E2C9}" srcOrd="0" destOrd="0" presId="urn:microsoft.com/office/officeart/2005/8/layout/process3"/>
    <dgm:cxn modelId="{3CB8C467-9C50-4A63-AA50-9D02BC8EADC3}" type="presOf" srcId="{AE710260-898D-4746-A9E5-A920FE90214C}" destId="{15133751-48E3-436C-9C09-ED8CA9415587}" srcOrd="1" destOrd="0" presId="urn:microsoft.com/office/officeart/2005/8/layout/process3"/>
    <dgm:cxn modelId="{7E82D34C-C114-4ADF-9F35-5DDB36F5C411}" type="presOf" srcId="{0D5DC6CF-0252-4B9A-ABF4-9D834A185C70}" destId="{2442F9D5-427E-413B-9E06-3287FFAF316E}" srcOrd="0" destOrd="0" presId="urn:microsoft.com/office/officeart/2005/8/layout/process3"/>
    <dgm:cxn modelId="{566C364D-4BA5-4186-813A-0320F24CC901}" srcId="{CA536D12-4B79-4639-AAA6-B4EADF08E075}" destId="{F314E6BB-38AB-41A1-869B-1F7A47D8AED0}" srcOrd="1" destOrd="0" parTransId="{0F5BDEF9-4F34-409E-BE9D-51E1C34696B7}" sibTransId="{F8674E8B-4B57-4BA5-B886-38E69646D740}"/>
    <dgm:cxn modelId="{E042924E-AD25-426C-8C0F-75052ACF014B}" type="presOf" srcId="{399018E7-D60B-4DA0-BB50-DC81E9FC5735}" destId="{BBF9B230-5A40-4B3A-87C4-6A7AFCF2F047}" srcOrd="1" destOrd="0" presId="urn:microsoft.com/office/officeart/2005/8/layout/process3"/>
    <dgm:cxn modelId="{BAC56C54-CF78-463E-8C3E-B4B10D3AA84B}" type="presOf" srcId="{5D6F586D-379C-4872-9ED9-FBECA3ACCE19}" destId="{9CEE3E35-D2A7-4E89-86EB-E97117A9A2CF}" srcOrd="1" destOrd="0" presId="urn:microsoft.com/office/officeart/2005/8/layout/process3"/>
    <dgm:cxn modelId="{73CA0259-01CA-4475-8A46-4BE66730065B}" srcId="{5D6F586D-379C-4872-9ED9-FBECA3ACCE19}" destId="{3878DF92-7688-4A35-87A2-7A996C3F4FAF}" srcOrd="1" destOrd="0" parTransId="{CBF5D60B-A7D5-4377-ADCB-8120F44C4EF3}" sibTransId="{9370553D-C8AA-4B39-AB46-810BD5B4BA7B}"/>
    <dgm:cxn modelId="{E9047159-6698-49FD-A795-77819542BE2D}" srcId="{E9203119-DD91-4682-9152-7485B0E1DAF3}" destId="{CA536D12-4B79-4639-AAA6-B4EADF08E075}" srcOrd="6" destOrd="0" parTransId="{4B90D6E3-10C0-4668-B179-549CB72D9FA5}" sibTransId="{3E8745AF-7D99-4EC5-AEFA-6B879118EF7B}"/>
    <dgm:cxn modelId="{03CDC07A-8EED-4E0B-8B41-9859ACB83EBC}" type="presOf" srcId="{BF976922-8507-4F58-83BC-5161616E0D90}" destId="{C959BEE6-B11E-4A80-B674-B41DFA30A5A9}" srcOrd="0" destOrd="0" presId="urn:microsoft.com/office/officeart/2005/8/layout/process3"/>
    <dgm:cxn modelId="{04072B7B-D4A0-4781-90D9-3C92F353B8F4}" srcId="{FB8CB9F2-94E6-4910-94F8-585F755EAC18}" destId="{1E00BAAB-11DC-4666-80C6-05BD093111DF}" srcOrd="2" destOrd="0" parTransId="{391355CF-E6F1-4DEB-B5BA-03012FBAE23D}" sibTransId="{DCA2D2B1-92F7-4428-ADFF-BAF57640F59D}"/>
    <dgm:cxn modelId="{8793017C-9943-47D1-BD30-7EBD55163859}" type="presOf" srcId="{EC5EB80A-CF72-4056-912B-39E11A5403CE}" destId="{84A9DC58-DB49-4D2D-AA8E-26500989CB93}" srcOrd="0" destOrd="0" presId="urn:microsoft.com/office/officeart/2005/8/layout/process3"/>
    <dgm:cxn modelId="{D00A577E-92B7-473D-A8B9-5719075BD830}" type="presOf" srcId="{CA536D12-4B79-4639-AAA6-B4EADF08E075}" destId="{9654C4A3-830B-409A-9156-BEAF32E7BE72}" srcOrd="0" destOrd="0" presId="urn:microsoft.com/office/officeart/2005/8/layout/process3"/>
    <dgm:cxn modelId="{6B110C88-14E2-40B2-BEA9-E00754CE7419}" type="presOf" srcId="{0D5DC6CF-0252-4B9A-ABF4-9D834A185C70}" destId="{FD3BB1C8-9D4E-4407-8F08-8A586FAC0FA2}" srcOrd="1" destOrd="0" presId="urn:microsoft.com/office/officeart/2005/8/layout/process3"/>
    <dgm:cxn modelId="{626E3288-88E2-4D67-892E-AAD660A9FDC3}" srcId="{E9203119-DD91-4682-9152-7485B0E1DAF3}" destId="{5D6F586D-379C-4872-9ED9-FBECA3ACCE19}" srcOrd="1" destOrd="0" parTransId="{84F69D41-0B16-410A-BD18-8A74E29E9C36}" sibTransId="{AE710260-898D-4746-A9E5-A920FE90214C}"/>
    <dgm:cxn modelId="{1169108D-3757-45AA-9EFC-1F44A9394AFA}" type="presOf" srcId="{847C2174-AF4B-4B21-A304-D629FEBFA3FA}" destId="{5D03DF34-7A3B-487F-A510-D7EC33068DD9}" srcOrd="1" destOrd="0" presId="urn:microsoft.com/office/officeart/2005/8/layout/process3"/>
    <dgm:cxn modelId="{F2E3558E-5E6C-450E-823C-57BEA559D2CB}" type="presOf" srcId="{40EAB4BE-B11B-47AB-931F-A24B8B4FAEFF}" destId="{8FC792AA-24F5-4A4D-8BD6-053B6C8F1620}" srcOrd="0" destOrd="0" presId="urn:microsoft.com/office/officeart/2005/8/layout/process3"/>
    <dgm:cxn modelId="{11CDE092-5048-430D-B961-9F4FC84A97BA}" type="presOf" srcId="{399018E7-D60B-4DA0-BB50-DC81E9FC5735}" destId="{3B44881C-2146-4625-A70E-8E04EDCF5523}" srcOrd="0" destOrd="0" presId="urn:microsoft.com/office/officeart/2005/8/layout/process3"/>
    <dgm:cxn modelId="{45BA6493-7625-4547-A96B-BC2E20A29512}" srcId="{790641EF-C564-4723-AD48-27E0414B5FCA}" destId="{BF976922-8507-4F58-83BC-5161616E0D90}" srcOrd="0" destOrd="0" parTransId="{1151D124-43F6-4F5F-AB68-85E2F2EF01A1}" sibTransId="{7B648B76-BEBC-4EAC-9125-4EE4B0E13D37}"/>
    <dgm:cxn modelId="{E9863395-505D-41DE-A30B-864DD8571552}" srcId="{549526CA-1E5D-43CC-990D-D124AB8696AB}" destId="{CA154CC2-9EF6-4F16-8026-BA24056A2E92}" srcOrd="0" destOrd="0" parTransId="{FA21F654-9091-4AAB-BD23-032CAB3B7FE4}" sibTransId="{9CC2A1E8-5FD3-422E-9B36-B8244BB8E90D}"/>
    <dgm:cxn modelId="{29AB8296-B7D1-4D13-AABA-10F7723856AA}" type="presOf" srcId="{BDF55C2F-E1EA-41E7-850A-813FB093F2B1}" destId="{A04447FB-FF54-4A18-B46F-854F77192FB1}" srcOrd="0" destOrd="0" presId="urn:microsoft.com/office/officeart/2005/8/layout/process3"/>
    <dgm:cxn modelId="{B59B389B-F01A-4D2F-8562-AC3596170D1C}" srcId="{80233369-0E32-4C02-81EF-91754750E26A}" destId="{F83B4869-4284-4AD8-848B-46AD68AFF6FA}" srcOrd="0" destOrd="0" parTransId="{297FC63F-2D08-442C-8775-9314C7E577C9}" sibTransId="{3608D418-B591-4640-917E-3B8B0D277B25}"/>
    <dgm:cxn modelId="{8F35DC9D-0B12-400E-B4DD-34DAB2EEF449}" type="presOf" srcId="{AE67C2D8-4D5D-42FD-8CEE-9559A7175081}" destId="{5F8DB380-3A89-45C1-974C-8321E0F8DA60}" srcOrd="0" destOrd="1" presId="urn:microsoft.com/office/officeart/2005/8/layout/process3"/>
    <dgm:cxn modelId="{E974CBA1-5154-462A-9AA7-E096FEACDF32}" type="presOf" srcId="{FB8CB9F2-94E6-4910-94F8-585F755EAC18}" destId="{5BC4D33E-8F35-4518-88D0-DD8458FD4CBD}" srcOrd="1" destOrd="0" presId="urn:microsoft.com/office/officeart/2005/8/layout/process3"/>
    <dgm:cxn modelId="{1DC516A2-DCE7-4E21-B84B-6F16FDFE0FF5}" type="presOf" srcId="{A44B73FD-FA11-4119-A761-C4F9ACBE0AF9}" destId="{C959BEE6-B11E-4A80-B674-B41DFA30A5A9}" srcOrd="0" destOrd="1" presId="urn:microsoft.com/office/officeart/2005/8/layout/process3"/>
    <dgm:cxn modelId="{44F6B6A3-7900-48C4-8246-E96AC4787FD4}" srcId="{80233369-0E32-4C02-81EF-91754750E26A}" destId="{B2A7DF3F-EFA3-468E-8184-1BCD1F6CD8FE}" srcOrd="1" destOrd="0" parTransId="{FCBE5727-CCA4-47E4-8D49-106E5FF08EDC}" sibTransId="{BB69A94A-DFF1-4C7C-BF54-54A1FF4C9852}"/>
    <dgm:cxn modelId="{2B3E70AA-0BA5-4FD1-B5D9-50B8D82D8B47}" type="presOf" srcId="{F314E6BB-38AB-41A1-869B-1F7A47D8AED0}" destId="{17D533DD-6843-4454-AB4E-C438FAC6AEF3}" srcOrd="0" destOrd="1" presId="urn:microsoft.com/office/officeart/2005/8/layout/process3"/>
    <dgm:cxn modelId="{AC4EA6AA-719F-40A6-8420-2031EB94461A}" srcId="{549526CA-1E5D-43CC-990D-D124AB8696AB}" destId="{E6171547-3557-4F94-BEF5-644F70D5A528}" srcOrd="2" destOrd="0" parTransId="{59C3069A-39CD-461E-9F74-3DEB759D3368}" sibTransId="{D1F1E5FA-F267-439F-9988-06AF46230450}"/>
    <dgm:cxn modelId="{AA9FEBAC-4210-452E-B3F6-A5D6CE96FDFE}" type="presOf" srcId="{E6171547-3557-4F94-BEF5-644F70D5A528}" destId="{FCD1F553-00FB-483F-98CE-44317CAE9885}" srcOrd="0" destOrd="2" presId="urn:microsoft.com/office/officeart/2005/8/layout/process3"/>
    <dgm:cxn modelId="{9EB209AD-DE8B-4AF8-928B-A0B444102E1D}" type="presOf" srcId="{42571A23-1F85-45D3-84E6-56F0D61DCC20}" destId="{7610DE60-B825-4092-AC3D-0A7292D45757}" srcOrd="0" destOrd="1" presId="urn:microsoft.com/office/officeart/2005/8/layout/process3"/>
    <dgm:cxn modelId="{2BC22CAD-3902-4BF4-953F-6789F1B288EC}" type="presOf" srcId="{BF7147D6-A447-4DFC-ACA5-A053E2CFF61F}" destId="{7610DE60-B825-4092-AC3D-0A7292D45757}" srcOrd="0" destOrd="0" presId="urn:microsoft.com/office/officeart/2005/8/layout/process3"/>
    <dgm:cxn modelId="{6E3526B1-D6B3-4ED1-B7DB-0091BDB34A4E}" type="presOf" srcId="{AE710260-898D-4746-A9E5-A920FE90214C}" destId="{121310D3-C123-42B8-87E8-8C353C541CA7}" srcOrd="0" destOrd="0" presId="urn:microsoft.com/office/officeart/2005/8/layout/process3"/>
    <dgm:cxn modelId="{AF02E0B2-31F5-4D2A-AF03-7BECCA1A4351}" srcId="{5D6F586D-379C-4872-9ED9-FBECA3ACCE19}" destId="{EC5EB80A-CF72-4056-912B-39E11A5403CE}" srcOrd="0" destOrd="0" parTransId="{0BB8F647-8B69-4520-84A2-272B07AD7EB3}" sibTransId="{E1479788-D998-43B3-B388-F30EEFEC5D2F}"/>
    <dgm:cxn modelId="{86C910B4-D968-44CA-8B96-61F5F5FB85DD}" srcId="{E9203119-DD91-4682-9152-7485B0E1DAF3}" destId="{BDF55C2F-E1EA-41E7-850A-813FB093F2B1}" srcOrd="0" destOrd="0" parTransId="{C6E80464-CA1E-4B3F-847E-F0D68CA9CDC6}" sibTransId="{40EAB4BE-B11B-47AB-931F-A24B8B4FAEFF}"/>
    <dgm:cxn modelId="{31A7B2CB-7881-40B6-9533-9EB86B4C4B07}" type="presOf" srcId="{CA154CC2-9EF6-4F16-8026-BA24056A2E92}" destId="{FCD1F553-00FB-483F-98CE-44317CAE9885}" srcOrd="0" destOrd="0" presId="urn:microsoft.com/office/officeart/2005/8/layout/process3"/>
    <dgm:cxn modelId="{35BFF6CC-B809-4968-939D-6809A06EE5B4}" srcId="{BDF55C2F-E1EA-41E7-850A-813FB093F2B1}" destId="{BF7147D6-A447-4DFC-ACA5-A053E2CFF61F}" srcOrd="0" destOrd="0" parTransId="{FE07DB03-0C38-42FD-9C55-0D69D417804A}" sibTransId="{1BF8560C-070B-4004-8431-E6A82E0AE6E1}"/>
    <dgm:cxn modelId="{76376CD1-D8AB-4238-8233-78E7B5F37F6A}" srcId="{549526CA-1E5D-43CC-990D-D124AB8696AB}" destId="{FC5F2320-7C8E-4F82-8F2F-971A1E399C11}" srcOrd="1" destOrd="0" parTransId="{BDC24005-B074-4450-B172-AC45622EA865}" sibTransId="{559A971B-9335-4986-82D6-80388319BEBD}"/>
    <dgm:cxn modelId="{A40277D4-25E8-428E-9E02-42C4CBF12D65}" srcId="{E9203119-DD91-4682-9152-7485B0E1DAF3}" destId="{790641EF-C564-4723-AD48-27E0414B5FCA}" srcOrd="5" destOrd="0" parTransId="{4D5CD16A-A588-46D7-A5CB-2C9F129C5EB3}" sibTransId="{7FBEB08A-8C44-40D4-9C66-62A1D574A171}"/>
    <dgm:cxn modelId="{06137ADA-1001-4D58-A300-E1448822007D}" type="presOf" srcId="{80233369-0E32-4C02-81EF-91754750E26A}" destId="{6576A167-5901-4DA0-87AF-9BE1D88303E7}" srcOrd="1" destOrd="0" presId="urn:microsoft.com/office/officeart/2005/8/layout/process3"/>
    <dgm:cxn modelId="{70AAA1E0-48EE-4781-8A15-B2DC108A08E0}" type="presOf" srcId="{BDF55C2F-E1EA-41E7-850A-813FB093F2B1}" destId="{7F672789-5F1E-4001-9A33-FF2466D51CAA}" srcOrd="1" destOrd="0" presId="urn:microsoft.com/office/officeart/2005/8/layout/process3"/>
    <dgm:cxn modelId="{C0BAA4E2-DE43-4D30-9BBC-9F0E9F1B31D3}" type="presOf" srcId="{80233369-0E32-4C02-81EF-91754750E26A}" destId="{0BF20003-0AAF-494B-A3F4-D2A33A490E1B}" srcOrd="0" destOrd="0" presId="urn:microsoft.com/office/officeart/2005/8/layout/process3"/>
    <dgm:cxn modelId="{D17F39E3-B826-46B9-A9B4-673F85E80C5E}" srcId="{CA536D12-4B79-4639-AAA6-B4EADF08E075}" destId="{F175622F-8B92-4B14-9909-E1A47E880162}" srcOrd="0" destOrd="0" parTransId="{97A006E5-BAFA-47E1-B705-B4A98B18B10D}" sibTransId="{D1097BA7-CE61-4954-952C-560F37394CEB}"/>
    <dgm:cxn modelId="{A2DC73F1-577F-4334-A65E-3D792B6245FC}" type="presOf" srcId="{E9203119-DD91-4682-9152-7485B0E1DAF3}" destId="{3D7A89AC-D86A-407A-A425-14BE7AC17BA5}" srcOrd="0" destOrd="0" presId="urn:microsoft.com/office/officeart/2005/8/layout/process3"/>
    <dgm:cxn modelId="{2DF674F5-CC32-414D-8AF1-CBEAFD267200}" type="presOf" srcId="{F83B4869-4284-4AD8-848B-46AD68AFF6FA}" destId="{27AC6ADD-173D-4A44-8EC7-D229C5D244C3}" srcOrd="0" destOrd="0" presId="urn:microsoft.com/office/officeart/2005/8/layout/process3"/>
    <dgm:cxn modelId="{EBE36DF6-BB83-4E6F-A2EC-323E5CD24C4B}" srcId="{BDF55C2F-E1EA-41E7-850A-813FB093F2B1}" destId="{42571A23-1F85-45D3-84E6-56F0D61DCC20}" srcOrd="1" destOrd="0" parTransId="{F5A628B5-A8F2-4CA3-9A0E-B178FCAFD114}" sibTransId="{66377D16-3E40-436F-932D-C82B6CAB66C0}"/>
    <dgm:cxn modelId="{8791E5FC-A74B-4044-A909-446B047B6CC7}" type="presOf" srcId="{FC5F2320-7C8E-4F82-8F2F-971A1E399C11}" destId="{FCD1F553-00FB-483F-98CE-44317CAE9885}" srcOrd="0" destOrd="1" presId="urn:microsoft.com/office/officeart/2005/8/layout/process3"/>
    <dgm:cxn modelId="{577CDD1F-18AB-4748-9A95-93F9356B53F2}" type="presParOf" srcId="{3D7A89AC-D86A-407A-A425-14BE7AC17BA5}" destId="{B4FB677E-A997-4BFE-BC81-735DDBFCF272}" srcOrd="0" destOrd="0" presId="urn:microsoft.com/office/officeart/2005/8/layout/process3"/>
    <dgm:cxn modelId="{72C7E8E8-829E-4937-89E6-D663B586645B}" type="presParOf" srcId="{B4FB677E-A997-4BFE-BC81-735DDBFCF272}" destId="{A04447FB-FF54-4A18-B46F-854F77192FB1}" srcOrd="0" destOrd="0" presId="urn:microsoft.com/office/officeart/2005/8/layout/process3"/>
    <dgm:cxn modelId="{6987309F-76F7-41A3-A8CD-A6D63B5F4CEA}" type="presParOf" srcId="{B4FB677E-A997-4BFE-BC81-735DDBFCF272}" destId="{7F672789-5F1E-4001-9A33-FF2466D51CAA}" srcOrd="1" destOrd="0" presId="urn:microsoft.com/office/officeart/2005/8/layout/process3"/>
    <dgm:cxn modelId="{B55F53A4-B688-4F7F-9799-184BD72E1923}" type="presParOf" srcId="{B4FB677E-A997-4BFE-BC81-735DDBFCF272}" destId="{7610DE60-B825-4092-AC3D-0A7292D45757}" srcOrd="2" destOrd="0" presId="urn:microsoft.com/office/officeart/2005/8/layout/process3"/>
    <dgm:cxn modelId="{A2D8AA93-5A3E-4E17-B92C-966247A53C3F}" type="presParOf" srcId="{3D7A89AC-D86A-407A-A425-14BE7AC17BA5}" destId="{8FC792AA-24F5-4A4D-8BD6-053B6C8F1620}" srcOrd="1" destOrd="0" presId="urn:microsoft.com/office/officeart/2005/8/layout/process3"/>
    <dgm:cxn modelId="{F0D9D49B-925A-4532-8695-5A6B845F2AFC}" type="presParOf" srcId="{8FC792AA-24F5-4A4D-8BD6-053B6C8F1620}" destId="{9F202601-8918-421B-8AFF-F5AF891D0CFF}" srcOrd="0" destOrd="0" presId="urn:microsoft.com/office/officeart/2005/8/layout/process3"/>
    <dgm:cxn modelId="{A2E17F5D-D65A-4EDE-8CB4-75FC94BB7A2F}" type="presParOf" srcId="{3D7A89AC-D86A-407A-A425-14BE7AC17BA5}" destId="{AF3B930F-DB6E-42B5-99CA-02B12EDD4ACD}" srcOrd="2" destOrd="0" presId="urn:microsoft.com/office/officeart/2005/8/layout/process3"/>
    <dgm:cxn modelId="{0E109194-974B-439A-B513-D8C226F873A0}" type="presParOf" srcId="{AF3B930F-DB6E-42B5-99CA-02B12EDD4ACD}" destId="{1D62F597-9D9B-4888-A28D-DDE6B0612D62}" srcOrd="0" destOrd="0" presId="urn:microsoft.com/office/officeart/2005/8/layout/process3"/>
    <dgm:cxn modelId="{495AD0D5-0F3F-4841-B7F7-BFC6BF01362F}" type="presParOf" srcId="{AF3B930F-DB6E-42B5-99CA-02B12EDD4ACD}" destId="{9CEE3E35-D2A7-4E89-86EB-E97117A9A2CF}" srcOrd="1" destOrd="0" presId="urn:microsoft.com/office/officeart/2005/8/layout/process3"/>
    <dgm:cxn modelId="{B6307BF5-6612-4A81-888B-49947EBBDAAC}" type="presParOf" srcId="{AF3B930F-DB6E-42B5-99CA-02B12EDD4ACD}" destId="{84A9DC58-DB49-4D2D-AA8E-26500989CB93}" srcOrd="2" destOrd="0" presId="urn:microsoft.com/office/officeart/2005/8/layout/process3"/>
    <dgm:cxn modelId="{F46514C1-C6FE-4D24-B073-C0BDEB97DFFB}" type="presParOf" srcId="{3D7A89AC-D86A-407A-A425-14BE7AC17BA5}" destId="{121310D3-C123-42B8-87E8-8C353C541CA7}" srcOrd="3" destOrd="0" presId="urn:microsoft.com/office/officeart/2005/8/layout/process3"/>
    <dgm:cxn modelId="{6E2FA7CC-A26D-4DDA-A1AE-0EE9B4EF3E26}" type="presParOf" srcId="{121310D3-C123-42B8-87E8-8C353C541CA7}" destId="{15133751-48E3-436C-9C09-ED8CA9415587}" srcOrd="0" destOrd="0" presId="urn:microsoft.com/office/officeart/2005/8/layout/process3"/>
    <dgm:cxn modelId="{886CD375-2108-4360-880F-E5A5169AEEF9}" type="presParOf" srcId="{3D7A89AC-D86A-407A-A425-14BE7AC17BA5}" destId="{E86E7B63-6CCA-4E65-B032-A1188480C12B}" srcOrd="4" destOrd="0" presId="urn:microsoft.com/office/officeart/2005/8/layout/process3"/>
    <dgm:cxn modelId="{59D454AF-A0D2-4F56-A591-0F6C51EEE527}" type="presParOf" srcId="{E86E7B63-6CCA-4E65-B032-A1188480C12B}" destId="{42D5C63C-3A0C-4FD3-AF44-8ADBA73BDA90}" srcOrd="0" destOrd="0" presId="urn:microsoft.com/office/officeart/2005/8/layout/process3"/>
    <dgm:cxn modelId="{7D07697E-3299-4FAB-9639-F6C7C92D08A1}" type="presParOf" srcId="{E86E7B63-6CCA-4E65-B032-A1188480C12B}" destId="{5BC4D33E-8F35-4518-88D0-DD8458FD4CBD}" srcOrd="1" destOrd="0" presId="urn:microsoft.com/office/officeart/2005/8/layout/process3"/>
    <dgm:cxn modelId="{820438BD-4B99-48E4-9AF6-BA158CA5AA47}" type="presParOf" srcId="{E86E7B63-6CCA-4E65-B032-A1188480C12B}" destId="{5F8DB380-3A89-45C1-974C-8321E0F8DA60}" srcOrd="2" destOrd="0" presId="urn:microsoft.com/office/officeart/2005/8/layout/process3"/>
    <dgm:cxn modelId="{C9E4FC02-90D8-4A63-B0D1-25F4C7CCC1C8}" type="presParOf" srcId="{3D7A89AC-D86A-407A-A425-14BE7AC17BA5}" destId="{41B37B69-9EDC-4877-AF16-D76B2BCF3004}" srcOrd="5" destOrd="0" presId="urn:microsoft.com/office/officeart/2005/8/layout/process3"/>
    <dgm:cxn modelId="{2F0FFD41-FB98-4910-AAF7-72AFCC675281}" type="presParOf" srcId="{41B37B69-9EDC-4877-AF16-D76B2BCF3004}" destId="{5D03DF34-7A3B-487F-A510-D7EC33068DD9}" srcOrd="0" destOrd="0" presId="urn:microsoft.com/office/officeart/2005/8/layout/process3"/>
    <dgm:cxn modelId="{428AA0DE-3A15-44E2-BC6F-1C74E0BA1DF1}" type="presParOf" srcId="{3D7A89AC-D86A-407A-A425-14BE7AC17BA5}" destId="{C18E92AB-4A42-4FBA-A282-996D5CCE4035}" srcOrd="6" destOrd="0" presId="urn:microsoft.com/office/officeart/2005/8/layout/process3"/>
    <dgm:cxn modelId="{65763B3A-45DE-4064-A343-5BE4EAF87A22}" type="presParOf" srcId="{C18E92AB-4A42-4FBA-A282-996D5CCE4035}" destId="{E8013DB5-1C21-4DA8-9680-22D511D9F666}" srcOrd="0" destOrd="0" presId="urn:microsoft.com/office/officeart/2005/8/layout/process3"/>
    <dgm:cxn modelId="{08B02330-64EE-4D7D-9C2F-D2D0A0A84D23}" type="presParOf" srcId="{C18E92AB-4A42-4FBA-A282-996D5CCE4035}" destId="{85064BF9-8F8F-4D2C-B6F0-0A08A7CDA12D}" srcOrd="1" destOrd="0" presId="urn:microsoft.com/office/officeart/2005/8/layout/process3"/>
    <dgm:cxn modelId="{D631A3E5-C2F1-4BB1-9FB4-B438E3DBB4CF}" type="presParOf" srcId="{C18E92AB-4A42-4FBA-A282-996D5CCE4035}" destId="{FCD1F553-00FB-483F-98CE-44317CAE9885}" srcOrd="2" destOrd="0" presId="urn:microsoft.com/office/officeart/2005/8/layout/process3"/>
    <dgm:cxn modelId="{CD818E3B-EDB1-43D1-B677-DB84DFBEEEBA}" type="presParOf" srcId="{3D7A89AC-D86A-407A-A425-14BE7AC17BA5}" destId="{3B44881C-2146-4625-A70E-8E04EDCF5523}" srcOrd="7" destOrd="0" presId="urn:microsoft.com/office/officeart/2005/8/layout/process3"/>
    <dgm:cxn modelId="{E1FA757B-55E7-4FD7-8626-3A35FB5EF73E}" type="presParOf" srcId="{3B44881C-2146-4625-A70E-8E04EDCF5523}" destId="{BBF9B230-5A40-4B3A-87C4-6A7AFCF2F047}" srcOrd="0" destOrd="0" presId="urn:microsoft.com/office/officeart/2005/8/layout/process3"/>
    <dgm:cxn modelId="{0B5C0C27-ACAF-4CFF-9EFF-A3A6AB150B1E}" type="presParOf" srcId="{3D7A89AC-D86A-407A-A425-14BE7AC17BA5}" destId="{DC2F4508-D24F-4AD3-A63D-8AF4FE59F5F3}" srcOrd="8" destOrd="0" presId="urn:microsoft.com/office/officeart/2005/8/layout/process3"/>
    <dgm:cxn modelId="{A863EE15-4BFB-4DED-9ABD-DB11D051F215}" type="presParOf" srcId="{DC2F4508-D24F-4AD3-A63D-8AF4FE59F5F3}" destId="{0BF20003-0AAF-494B-A3F4-D2A33A490E1B}" srcOrd="0" destOrd="0" presId="urn:microsoft.com/office/officeart/2005/8/layout/process3"/>
    <dgm:cxn modelId="{968C6660-B735-4A0B-AD5F-FA1AD3D8E4F8}" type="presParOf" srcId="{DC2F4508-D24F-4AD3-A63D-8AF4FE59F5F3}" destId="{6576A167-5901-4DA0-87AF-9BE1D88303E7}" srcOrd="1" destOrd="0" presId="urn:microsoft.com/office/officeart/2005/8/layout/process3"/>
    <dgm:cxn modelId="{5933D927-C063-4920-A3DD-7031CED872F6}" type="presParOf" srcId="{DC2F4508-D24F-4AD3-A63D-8AF4FE59F5F3}" destId="{27AC6ADD-173D-4A44-8EC7-D229C5D244C3}" srcOrd="2" destOrd="0" presId="urn:microsoft.com/office/officeart/2005/8/layout/process3"/>
    <dgm:cxn modelId="{0696A378-ABF5-46D5-A28A-CAA52238110D}" type="presParOf" srcId="{3D7A89AC-D86A-407A-A425-14BE7AC17BA5}" destId="{2442F9D5-427E-413B-9E06-3287FFAF316E}" srcOrd="9" destOrd="0" presId="urn:microsoft.com/office/officeart/2005/8/layout/process3"/>
    <dgm:cxn modelId="{A99D9E88-7131-4571-9BD4-F6892420E4B0}" type="presParOf" srcId="{2442F9D5-427E-413B-9E06-3287FFAF316E}" destId="{FD3BB1C8-9D4E-4407-8F08-8A586FAC0FA2}" srcOrd="0" destOrd="0" presId="urn:microsoft.com/office/officeart/2005/8/layout/process3"/>
    <dgm:cxn modelId="{0F6A64C8-EA94-45C8-BC2A-269B0C81694F}" type="presParOf" srcId="{3D7A89AC-D86A-407A-A425-14BE7AC17BA5}" destId="{16CEE4F8-E67C-4F2A-8AA0-41BEDCB7C73B}" srcOrd="10" destOrd="0" presId="urn:microsoft.com/office/officeart/2005/8/layout/process3"/>
    <dgm:cxn modelId="{8BE25270-C9D8-4358-8935-09CBA2303F7F}" type="presParOf" srcId="{16CEE4F8-E67C-4F2A-8AA0-41BEDCB7C73B}" destId="{41A968CB-1772-43F9-8151-21643C803F2A}" srcOrd="0" destOrd="0" presId="urn:microsoft.com/office/officeart/2005/8/layout/process3"/>
    <dgm:cxn modelId="{72FA432E-7895-40CA-9289-F69210C687B5}" type="presParOf" srcId="{16CEE4F8-E67C-4F2A-8AA0-41BEDCB7C73B}" destId="{F3DFC33C-2AA2-41E3-98D6-56FDDD443B80}" srcOrd="1" destOrd="0" presId="urn:microsoft.com/office/officeart/2005/8/layout/process3"/>
    <dgm:cxn modelId="{7710CC74-C2F5-4E80-B005-426EF9E4094F}" type="presParOf" srcId="{16CEE4F8-E67C-4F2A-8AA0-41BEDCB7C73B}" destId="{C959BEE6-B11E-4A80-B674-B41DFA30A5A9}" srcOrd="2" destOrd="0" presId="urn:microsoft.com/office/officeart/2005/8/layout/process3"/>
    <dgm:cxn modelId="{361646A8-F000-448E-BB2E-C21669DE8F7D}" type="presParOf" srcId="{3D7A89AC-D86A-407A-A425-14BE7AC17BA5}" destId="{54B6895A-E294-4688-AF8F-8690A4B2E2C9}" srcOrd="11" destOrd="0" presId="urn:microsoft.com/office/officeart/2005/8/layout/process3"/>
    <dgm:cxn modelId="{528279EC-2643-4422-8816-6BF0C54A2BBB}" type="presParOf" srcId="{54B6895A-E294-4688-AF8F-8690A4B2E2C9}" destId="{991747E7-0782-4DC3-B916-D17802742934}" srcOrd="0" destOrd="0" presId="urn:microsoft.com/office/officeart/2005/8/layout/process3"/>
    <dgm:cxn modelId="{036BE68D-B066-4B4F-B92B-68C6372CF75D}" type="presParOf" srcId="{3D7A89AC-D86A-407A-A425-14BE7AC17BA5}" destId="{7F27AEDA-6250-40F9-828B-98F796CF16CC}" srcOrd="12" destOrd="0" presId="urn:microsoft.com/office/officeart/2005/8/layout/process3"/>
    <dgm:cxn modelId="{2B835788-F65F-4556-88A0-2F95AAC8E472}" type="presParOf" srcId="{7F27AEDA-6250-40F9-828B-98F796CF16CC}" destId="{9654C4A3-830B-409A-9156-BEAF32E7BE72}" srcOrd="0" destOrd="0" presId="urn:microsoft.com/office/officeart/2005/8/layout/process3"/>
    <dgm:cxn modelId="{71FB1DA5-9F8D-455F-894F-95FBBE2A1B33}" type="presParOf" srcId="{7F27AEDA-6250-40F9-828B-98F796CF16CC}" destId="{6661060F-8BE3-49B4-9E43-A29DD8DE455E}" srcOrd="1" destOrd="0" presId="urn:microsoft.com/office/officeart/2005/8/layout/process3"/>
    <dgm:cxn modelId="{A49338FC-5ABA-4EED-820A-F277923BA971}" type="presParOf" srcId="{7F27AEDA-6250-40F9-828B-98F796CF16CC}" destId="{17D533DD-6843-4454-AB4E-C438FAC6AEF3}" srcOrd="2" destOrd="0" presId="urn:microsoft.com/office/officeart/2005/8/layout/process3"/>
  </dgm:cxnLst>
  <dgm:bg/>
  <dgm:whole/>
  <dgm:extLst>
    <a:ext uri="http://schemas.microsoft.com/office/drawing/2008/diagram">
      <dsp:dataModelExt xmlns:dsp="http://schemas.microsoft.com/office/drawing/2008/diagram" relId="rId6" minVer="http://schemas.openxmlformats.org/drawingml/2006/diagram"/>
    </a:ext>
  </dgm:extLst>
</dgm:dataModel>
</file>

<file path=xl/diagrams/drawing1.xml><?xml version="1.0" encoding="utf-8"?>
<dsp:drawing xmlns:dgm="http://schemas.openxmlformats.org/drawingml/2006/diagram" xmlns:dsp="http://schemas.microsoft.com/office/drawing/2008/diagram" xmlns:a="http://schemas.openxmlformats.org/drawingml/2006/main">
  <dsp:spTree>
    <dsp:nvGrpSpPr>
      <dsp:cNvPr id="0" name=""/>
      <dsp:cNvGrpSpPr/>
    </dsp:nvGrpSpPr>
    <dsp:grpSpPr/>
    <dsp:sp modelId="{7F672789-5F1E-4001-9A33-FF2466D51CAA}">
      <dsp:nvSpPr>
        <dsp:cNvPr id="0" name=""/>
        <dsp:cNvSpPr/>
      </dsp:nvSpPr>
      <dsp:spPr>
        <a:xfrm>
          <a:off x="15198"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(1) Your organisation</a:t>
          </a:r>
        </a:p>
      </dsp:txBody>
      <dsp:txXfrm>
        <a:off x="15198" y="0"/>
        <a:ext cx="1182302" cy="453156"/>
      </dsp:txXfrm>
    </dsp:sp>
    <dsp:sp modelId="{7610DE60-B825-4092-AC3D-0A7292D45757}">
      <dsp:nvSpPr>
        <dsp:cNvPr id="0" name=""/>
        <dsp:cNvSpPr/>
      </dsp:nvSpPr>
      <dsp:spPr>
        <a:xfrm>
          <a:off x="257120"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Contact details </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Type of organisation </a:t>
          </a:r>
        </a:p>
      </dsp:txBody>
      <dsp:txXfrm>
        <a:off x="291748" y="487784"/>
        <a:ext cx="1113046" cy="1261782"/>
      </dsp:txXfrm>
    </dsp:sp>
    <dsp:sp modelId="{8FC792AA-24F5-4A4D-8BD6-053B6C8F1620}">
      <dsp:nvSpPr>
        <dsp:cNvPr id="0" name=""/>
        <dsp:cNvSpPr/>
      </dsp:nvSpPr>
      <dsp:spPr>
        <a:xfrm>
          <a:off x="1376654" y="79423"/>
          <a:ext cx="379806"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1376654" y="138285"/>
        <a:ext cx="291513" cy="176586"/>
      </dsp:txXfrm>
    </dsp:sp>
    <dsp:sp modelId="{9CEE3E35-D2A7-4E89-86EB-E97117A9A2CF}">
      <dsp:nvSpPr>
        <dsp:cNvPr id="0" name=""/>
        <dsp:cNvSpPr/>
      </dsp:nvSpPr>
      <dsp:spPr>
        <a:xfrm>
          <a:off x="1914116"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(2) Volume Used</a:t>
          </a:r>
        </a:p>
      </dsp:txBody>
      <dsp:txXfrm>
        <a:off x="1914116" y="0"/>
        <a:ext cx="1182302" cy="453156"/>
      </dsp:txXfrm>
    </dsp:sp>
    <dsp:sp modelId="{84A9DC58-DB49-4D2D-AA8E-26500989CB93}">
      <dsp:nvSpPr>
        <dsp:cNvPr id="0" name=""/>
        <dsp:cNvSpPr/>
      </dsp:nvSpPr>
      <dsp:spPr>
        <a:xfrm>
          <a:off x="2156038"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Volume used</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Details of the use of silver</a:t>
          </a:r>
        </a:p>
      </dsp:txBody>
      <dsp:txXfrm>
        <a:off x="2190666" y="487784"/>
        <a:ext cx="1113046" cy="1261782"/>
      </dsp:txXfrm>
    </dsp:sp>
    <dsp:sp modelId="{121310D3-C123-42B8-87E8-8C353C541CA7}">
      <dsp:nvSpPr>
        <dsp:cNvPr id="0" name=""/>
        <dsp:cNvSpPr/>
      </dsp:nvSpPr>
      <dsp:spPr>
        <a:xfrm>
          <a:off x="3275573" y="79423"/>
          <a:ext cx="379806"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3275573" y="138285"/>
        <a:ext cx="291513" cy="176586"/>
      </dsp:txXfrm>
    </dsp:sp>
    <dsp:sp modelId="{5BC4D33E-8F35-4518-88D0-DD8458FD4CBD}">
      <dsp:nvSpPr>
        <dsp:cNvPr id="0" name=""/>
        <dsp:cNvSpPr/>
      </dsp:nvSpPr>
      <dsp:spPr>
        <a:xfrm>
          <a:off x="3813035"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(3) Use of Silver</a:t>
          </a:r>
        </a:p>
      </dsp:txBody>
      <dsp:txXfrm>
        <a:off x="3813035" y="0"/>
        <a:ext cx="1182302" cy="453156"/>
      </dsp:txXfrm>
    </dsp:sp>
    <dsp:sp modelId="{5F8DB380-3A89-45C1-974C-8321E0F8DA60}">
      <dsp:nvSpPr>
        <dsp:cNvPr id="0" name=""/>
        <dsp:cNvSpPr/>
      </dsp:nvSpPr>
      <dsp:spPr>
        <a:xfrm>
          <a:off x="4054957"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Functions of silver</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Alternatives to silver</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Volume in use</a:t>
          </a:r>
        </a:p>
      </dsp:txBody>
      <dsp:txXfrm>
        <a:off x="4089585" y="487784"/>
        <a:ext cx="1113046" cy="1261782"/>
      </dsp:txXfrm>
    </dsp:sp>
    <dsp:sp modelId="{41B37B69-9EDC-4877-AF16-D76B2BCF3004}">
      <dsp:nvSpPr>
        <dsp:cNvPr id="0" name=""/>
        <dsp:cNvSpPr/>
      </dsp:nvSpPr>
      <dsp:spPr>
        <a:xfrm rot="21501739">
          <a:off x="5174414" y="51970"/>
          <a:ext cx="379961"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5174432" y="112094"/>
        <a:ext cx="291668" cy="176586"/>
      </dsp:txXfrm>
    </dsp:sp>
    <dsp:sp modelId="{85064BF9-8F8F-4D2C-B6F0-0A08A7CDA12D}">
      <dsp:nvSpPr>
        <dsp:cNvPr id="0" name=""/>
        <dsp:cNvSpPr/>
      </dsp:nvSpPr>
      <dsp:spPr>
        <a:xfrm>
          <a:off x="5711953" y="-54305"/>
          <a:ext cx="1183261"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(4) Workers</a:t>
          </a:r>
        </a:p>
      </dsp:txBody>
      <dsp:txXfrm>
        <a:off x="5711953" y="-54305"/>
        <a:ext cx="1183261" cy="453156"/>
      </dsp:txXfrm>
    </dsp:sp>
    <dsp:sp modelId="{FCD1F553-00FB-483F-98CE-44317CAE9885}">
      <dsp:nvSpPr>
        <dsp:cNvPr id="0" name=""/>
        <dsp:cNvSpPr/>
      </dsp:nvSpPr>
      <dsp:spPr>
        <a:xfrm>
          <a:off x="5914248" y="398851"/>
          <a:ext cx="1262516" cy="143964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No. of sites</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No. of workers</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No. of workers potentially exposed</a:t>
          </a:r>
        </a:p>
      </dsp:txBody>
      <dsp:txXfrm>
        <a:off x="5951226" y="435829"/>
        <a:ext cx="1188560" cy="1365692"/>
      </dsp:txXfrm>
    </dsp:sp>
    <dsp:sp modelId="{3B44881C-2146-4625-A70E-8E04EDCF5523}">
      <dsp:nvSpPr>
        <dsp:cNvPr id="0" name=""/>
        <dsp:cNvSpPr/>
      </dsp:nvSpPr>
      <dsp:spPr>
        <a:xfrm rot="96254">
          <a:off x="7084198" y="52595"/>
          <a:ext cx="400966"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7084215" y="110221"/>
        <a:ext cx="312673" cy="176586"/>
      </dsp:txXfrm>
    </dsp:sp>
    <dsp:sp modelId="{6576A167-5901-4DA0-87AF-9BE1D88303E7}">
      <dsp:nvSpPr>
        <dsp:cNvPr id="0" name=""/>
        <dsp:cNvSpPr/>
      </dsp:nvSpPr>
      <dsp:spPr>
        <a:xfrm>
          <a:off x="7651459"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(5) Legislation</a:t>
          </a:r>
        </a:p>
      </dsp:txBody>
      <dsp:txXfrm>
        <a:off x="7651459" y="0"/>
        <a:ext cx="1182302" cy="453156"/>
      </dsp:txXfrm>
    </dsp:sp>
    <dsp:sp modelId="{27AC6ADD-173D-4A44-8EC7-D229C5D244C3}">
      <dsp:nvSpPr>
        <dsp:cNvPr id="0" name=""/>
        <dsp:cNvSpPr/>
      </dsp:nvSpPr>
      <dsp:spPr>
        <a:xfrm>
          <a:off x="7893381"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Overview of legislations triggered</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Priority of legislations </a:t>
          </a:r>
        </a:p>
      </dsp:txBody>
      <dsp:txXfrm>
        <a:off x="7928009" y="487784"/>
        <a:ext cx="1113046" cy="1261782"/>
      </dsp:txXfrm>
    </dsp:sp>
    <dsp:sp modelId="{2442F9D5-427E-413B-9E06-3287FFAF316E}">
      <dsp:nvSpPr>
        <dsp:cNvPr id="0" name=""/>
        <dsp:cNvSpPr/>
      </dsp:nvSpPr>
      <dsp:spPr>
        <a:xfrm>
          <a:off x="9012915" y="79423"/>
          <a:ext cx="379806"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9012915" y="138285"/>
        <a:ext cx="291513" cy="176586"/>
      </dsp:txXfrm>
    </dsp:sp>
    <dsp:sp modelId="{F3DFC33C-2AA2-41E3-98D6-56FDDD443B80}">
      <dsp:nvSpPr>
        <dsp:cNvPr id="0" name=""/>
        <dsp:cNvSpPr/>
      </dsp:nvSpPr>
      <dsp:spPr>
        <a:xfrm>
          <a:off x="9550377"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(6) Impacts</a:t>
          </a:r>
        </a:p>
      </dsp:txBody>
      <dsp:txXfrm>
        <a:off x="9550377" y="0"/>
        <a:ext cx="1182302" cy="453156"/>
      </dsp:txXfrm>
    </dsp:sp>
    <dsp:sp modelId="{C959BEE6-B11E-4A80-B674-B41DFA30A5A9}">
      <dsp:nvSpPr>
        <dsp:cNvPr id="0" name=""/>
        <dsp:cNvSpPr/>
      </dsp:nvSpPr>
      <dsp:spPr>
        <a:xfrm>
          <a:off x="9792299"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Overview of types of impacts</a:t>
          </a:r>
        </a:p>
        <a:p>
          <a:pPr marL="57150" lvl="1" indent="-57150" algn="l" defTabSz="466725">
            <a:lnSpc>
              <a:spcPct val="90000"/>
            </a:lnSpc>
            <a:spcBef>
              <a:spcPct val="0"/>
            </a:spcBef>
            <a:spcAft>
              <a:spcPct val="15000"/>
            </a:spcAft>
            <a:buChar char="•"/>
          </a:pPr>
          <a:r>
            <a:rPr lang="en-GB" sz="1050" kern="1200">
              <a:latin typeface="Open Sans" panose="020B0606030504020204" pitchFamily="34" charset="0"/>
              <a:ea typeface="Open Sans" panose="020B0606030504020204" pitchFamily="34" charset="0"/>
              <a:cs typeface="Open Sans" panose="020B0606030504020204" pitchFamily="34" charset="0"/>
            </a:rPr>
            <a:t>Costs of impacts</a:t>
          </a:r>
        </a:p>
      </dsp:txBody>
      <dsp:txXfrm>
        <a:off x="9826927" y="487784"/>
        <a:ext cx="1113046" cy="1261782"/>
      </dsp:txXfrm>
    </dsp:sp>
    <dsp:sp modelId="{54B6895A-E294-4688-AF8F-8690A4B2E2C9}">
      <dsp:nvSpPr>
        <dsp:cNvPr id="0" name=""/>
        <dsp:cNvSpPr/>
      </dsp:nvSpPr>
      <dsp:spPr>
        <a:xfrm>
          <a:off x="10911834" y="79423"/>
          <a:ext cx="379806" cy="294310"/>
        </a:xfrm>
        <a:prstGeom prst="rightArrow">
          <a:avLst>
            <a:gd name="adj1" fmla="val 60000"/>
            <a:gd name="adj2" fmla="val 50000"/>
          </a:avLst>
        </a:prstGeom>
        <a:solidFill>
          <a:schemeClr val="accent5">
            <a:tint val="60000"/>
            <a:hueOff val="0"/>
            <a:satOff val="0"/>
            <a:lumOff val="0"/>
            <a:alphaOff val="0"/>
          </a:schemeClr>
        </a:solidFill>
        <a:ln>
          <a:noFill/>
        </a:ln>
        <a:effectLst/>
      </dsp:spPr>
      <dsp:style>
        <a:lnRef idx="0">
          <a:scrgbClr r="0" g="0" b="0"/>
        </a:lnRef>
        <a:fillRef idx="1">
          <a:scrgbClr r="0" g="0" b="0"/>
        </a:fillRef>
        <a:effectRef idx="0">
          <a:scrgbClr r="0" g="0" b="0"/>
        </a:effectRef>
        <a:fontRef idx="minor">
          <a:schemeClr val="lt1"/>
        </a:fontRef>
      </dsp:style>
      <dsp:txBody>
        <a:bodyPr spcFirstLastPara="0" vert="horz" wrap="square" lIns="0" tIns="0" rIns="0" bIns="0" numCol="1" spcCol="1270" anchor="ctr" anchorCtr="0">
          <a:noAutofit/>
        </a:bodyPr>
        <a:lstStyle/>
        <a:p>
          <a:pPr marL="0" lvl="0" indent="0" algn="ctr" defTabSz="133350">
            <a:lnSpc>
              <a:spcPct val="90000"/>
            </a:lnSpc>
            <a:spcBef>
              <a:spcPct val="0"/>
            </a:spcBef>
            <a:spcAft>
              <a:spcPct val="35000"/>
            </a:spcAft>
            <a:buNone/>
          </a:pPr>
          <a:endParaRPr lang="en-GB" sz="300" kern="1200">
            <a:latin typeface="Open Sans" panose="020B0606030504020204" pitchFamily="34" charset="0"/>
            <a:ea typeface="Open Sans" panose="020B0606030504020204" pitchFamily="34" charset="0"/>
            <a:cs typeface="Open Sans" panose="020B0606030504020204" pitchFamily="34" charset="0"/>
          </a:endParaRPr>
        </a:p>
      </dsp:txBody>
      <dsp:txXfrm>
        <a:off x="10911834" y="138285"/>
        <a:ext cx="291513" cy="176586"/>
      </dsp:txXfrm>
    </dsp:sp>
    <dsp:sp modelId="{6661060F-8BE3-49B4-9E43-A29DD8DE455E}">
      <dsp:nvSpPr>
        <dsp:cNvPr id="0" name=""/>
        <dsp:cNvSpPr/>
      </dsp:nvSpPr>
      <dsp:spPr>
        <a:xfrm>
          <a:off x="11449296" y="0"/>
          <a:ext cx="1182302" cy="679735"/>
        </a:xfrm>
        <a:prstGeom prst="roundRect">
          <a:avLst>
            <a:gd name="adj" fmla="val 10000"/>
          </a:avLst>
        </a:prstGeom>
        <a:solidFill>
          <a:schemeClr val="accent5">
            <a:hueOff val="0"/>
            <a:satOff val="0"/>
            <a:lumOff val="0"/>
            <a:alphaOff val="0"/>
          </a:schemeClr>
        </a:solidFill>
        <a:ln w="12700" cap="flat" cmpd="sng" algn="ctr">
          <a:solidFill>
            <a:schemeClr val="lt1">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a:schemeClr val="lt1"/>
        </a:fontRef>
      </dsp:style>
      <dsp:txBody>
        <a:bodyPr spcFirstLastPara="0" vert="horz" wrap="square" lIns="78232" tIns="78232" rIns="78232" bIns="41910" numCol="1" spcCol="1270" anchor="t" anchorCtr="0">
          <a:noAutofit/>
        </a:bodyPr>
        <a:lstStyle/>
        <a:p>
          <a:pPr marL="0" lvl="0" indent="0" algn="l" defTabSz="466725">
            <a:lnSpc>
              <a:spcPct val="90000"/>
            </a:lnSpc>
            <a:spcBef>
              <a:spcPct val="0"/>
            </a:spcBef>
            <a:spcAft>
              <a:spcPct val="35000"/>
            </a:spcAft>
            <a:buNone/>
          </a:pPr>
          <a:r>
            <a:rPr lang="en-GB" sz="1050" b="1" kern="1200">
              <a:solidFill>
                <a:schemeClr val="tx2"/>
              </a:solidFill>
              <a:latin typeface="Open Sans" panose="020B0606030504020204" pitchFamily="34" charset="0"/>
              <a:ea typeface="Open Sans" panose="020B0606030504020204" pitchFamily="34" charset="0"/>
              <a:cs typeface="Open Sans" panose="020B0606030504020204" pitchFamily="34" charset="0"/>
            </a:rPr>
            <a:t>(7) Survey end</a:t>
          </a:r>
        </a:p>
      </dsp:txBody>
      <dsp:txXfrm>
        <a:off x="11449296" y="0"/>
        <a:ext cx="1182302" cy="453156"/>
      </dsp:txXfrm>
    </dsp:sp>
    <dsp:sp modelId="{17D533DD-6843-4454-AB4E-C438FAC6AEF3}">
      <dsp:nvSpPr>
        <dsp:cNvPr id="0" name=""/>
        <dsp:cNvSpPr/>
      </dsp:nvSpPr>
      <dsp:spPr>
        <a:xfrm>
          <a:off x="11691218" y="453156"/>
          <a:ext cx="1182302" cy="1331038"/>
        </a:xfrm>
        <a:prstGeom prst="roundRect">
          <a:avLst>
            <a:gd name="adj" fmla="val 10000"/>
          </a:avLst>
        </a:prstGeom>
        <a:solidFill>
          <a:schemeClr val="lt1">
            <a:alpha val="90000"/>
            <a:hueOff val="0"/>
            <a:satOff val="0"/>
            <a:lumOff val="0"/>
            <a:alphaOff val="0"/>
          </a:schemeClr>
        </a:solidFill>
        <a:ln w="12700" cap="flat" cmpd="sng" algn="ctr">
          <a:solidFill>
            <a:schemeClr val="accent5">
              <a:hueOff val="0"/>
              <a:satOff val="0"/>
              <a:lumOff val="0"/>
              <a:alphaOff val="0"/>
            </a:schemeClr>
          </a:solidFill>
          <a:prstDash val="solid"/>
          <a:miter lim="800000"/>
        </a:ln>
        <a:effectLst/>
      </dsp:spPr>
      <dsp:style>
        <a:lnRef idx="2">
          <a:scrgbClr r="0" g="0" b="0"/>
        </a:lnRef>
        <a:fillRef idx="1">
          <a:scrgbClr r="0" g="0" b="0"/>
        </a:fillRef>
        <a:effectRef idx="0">
          <a:scrgbClr r="0" g="0" b="0"/>
        </a:effectRef>
        <a:fontRef idx="minor"/>
      </dsp:style>
      <dsp:txBody>
        <a:bodyPr spcFirstLastPara="0" vert="horz" wrap="square" lIns="78232" tIns="78232" rIns="78232" bIns="78232" numCol="1" spcCol="1270" anchor="t" anchorCtr="0">
          <a:noAutofit/>
        </a:bodyPr>
        <a:lstStyle/>
        <a:p>
          <a:pPr marL="57150" lvl="1" indent="-57150" algn="l" defTabSz="466725">
            <a:lnSpc>
              <a:spcPct val="90000"/>
            </a:lnSpc>
            <a:spcBef>
              <a:spcPct val="0"/>
            </a:spcBef>
            <a:spcAft>
              <a:spcPct val="15000"/>
            </a:spcAft>
            <a:buChar char="•"/>
          </a:pPr>
          <a:r>
            <a:rPr lang="en-GB" sz="1050" b="0" kern="1200">
              <a:solidFill>
                <a:schemeClr val="accent1"/>
              </a:solidFill>
              <a:latin typeface="Open Sans" panose="020B0606030504020204" pitchFamily="34" charset="0"/>
              <a:ea typeface="Open Sans" panose="020B0606030504020204" pitchFamily="34" charset="0"/>
              <a:cs typeface="Open Sans" panose="020B0606030504020204" pitchFamily="34" charset="0"/>
            </a:rPr>
            <a:t>Any other comments</a:t>
          </a:r>
        </a:p>
        <a:p>
          <a:pPr marL="57150" lvl="1" indent="-57150" algn="l" defTabSz="466725">
            <a:lnSpc>
              <a:spcPct val="90000"/>
            </a:lnSpc>
            <a:spcBef>
              <a:spcPct val="0"/>
            </a:spcBef>
            <a:spcAft>
              <a:spcPct val="15000"/>
            </a:spcAft>
            <a:buChar char="•"/>
          </a:pPr>
          <a:r>
            <a:rPr lang="en-GB" sz="1050" b="0" kern="1200">
              <a:solidFill>
                <a:schemeClr val="accent1"/>
              </a:solidFill>
              <a:latin typeface="Open Sans" panose="020B0606030504020204" pitchFamily="34" charset="0"/>
              <a:ea typeface="Open Sans" panose="020B0606030504020204" pitchFamily="34" charset="0"/>
              <a:cs typeface="Open Sans" panose="020B0606030504020204" pitchFamily="34" charset="0"/>
            </a:rPr>
            <a:t>Close of survey</a:t>
          </a:r>
        </a:p>
      </dsp:txBody>
      <dsp:txXfrm>
        <a:off x="11725846" y="487784"/>
        <a:ext cx="1113046" cy="1261782"/>
      </dsp:txXfrm>
    </dsp:sp>
  </dsp:spTree>
</dsp:drawing>
</file>

<file path=xl/diagrams/layout1.xml><?xml version="1.0" encoding="utf-8"?>
<dgm:layoutDef xmlns:dgm="http://schemas.openxmlformats.org/drawingml/2006/diagram" xmlns:a="http://schemas.openxmlformats.org/drawingml/2006/main" uniqueId="urn:microsoft.com/office/officeart/2005/8/layout/process3">
  <dgm:title val=""/>
  <dgm:desc val=""/>
  <dgm:catLst>
    <dgm:cat type="process" pri="2000"/>
  </dgm:catLst>
  <dgm:sampData>
    <dgm:dataModel>
      <dgm:ptLst>
        <dgm:pt modelId="0" type="doc"/>
        <dgm:pt modelId="1">
          <dgm:prSet phldr="1"/>
        </dgm:pt>
        <dgm:pt modelId="11">
          <dgm:prSet phldr="1"/>
        </dgm:pt>
        <dgm:pt modelId="2">
          <dgm:prSet phldr="1"/>
        </dgm:pt>
        <dgm:pt modelId="21">
          <dgm:prSet phldr="1"/>
        </dgm:pt>
        <dgm:pt modelId="3">
          <dgm:prSet phldr="1"/>
        </dgm:pt>
        <dgm:pt modelId="31">
          <dgm:prSet phldr="1"/>
        </dgm:pt>
      </dgm:ptLst>
      <dgm:cxnLst>
        <dgm:cxn modelId="4" srcId="0" destId="1" srcOrd="0" destOrd="0"/>
        <dgm:cxn modelId="5" srcId="0" destId="2" srcOrd="1" destOrd="0"/>
        <dgm:cxn modelId="6" srcId="0" destId="3" srcOrd="3" destOrd="0"/>
        <dgm:cxn modelId="12" srcId="1" destId="11" srcOrd="0" destOrd="0"/>
        <dgm:cxn modelId="23" srcId="2" destId="21" srcOrd="0" destOrd="0"/>
        <dgm:cxn modelId="34" srcId="3" destId="31" srcOrd="0" destOrd="0"/>
      </dgm:cxnLst>
      <dgm:bg/>
      <dgm:whole/>
    </dgm:dataModel>
  </dgm:sampData>
  <dgm:styleData>
    <dgm:dataModel>
      <dgm:ptLst>
        <dgm:pt modelId="0" type="doc"/>
        <dgm:pt modelId="1">
          <dgm:prSet phldr="1"/>
        </dgm:pt>
        <dgm:pt modelId="11">
          <dgm:prSet phldr="1"/>
        </dgm:pt>
        <dgm:pt modelId="2">
          <dgm:prSet phldr="1"/>
        </dgm:pt>
        <dgm:pt modelId="21">
          <dgm:prSet phldr="1"/>
        </dgm:pt>
      </dgm:ptLst>
      <dgm:cxnLst>
        <dgm:cxn modelId="4" srcId="0" destId="1" srcOrd="0" destOrd="0"/>
        <dgm:cxn modelId="5" srcId="0" destId="2" srcOrd="1" destOrd="0"/>
        <dgm:cxn modelId="13" srcId="1" destId="11" srcOrd="0" destOrd="0"/>
        <dgm:cxn modelId="23" srcId="2" destId="21" srcOrd="0" destOrd="0"/>
      </dgm:cxnLst>
      <dgm:bg/>
      <dgm:whole/>
    </dgm:dataModel>
  </dgm:styleData>
  <dgm:clrData>
    <dgm:dataModel>
      <dgm:ptLst>
        <dgm:pt modelId="0" type="doc"/>
        <dgm:pt modelId="1">
          <dgm:prSet phldr="1"/>
        </dgm:pt>
        <dgm:pt modelId="11">
          <dgm:prSet phldr="1"/>
        </dgm:pt>
        <dgm:pt modelId="2">
          <dgm:prSet phldr="1"/>
        </dgm:pt>
        <dgm:pt modelId="21">
          <dgm:prSet phldr="1"/>
        </dgm:pt>
        <dgm:pt modelId="3">
          <dgm:prSet phldr="1"/>
        </dgm:pt>
        <dgm:pt modelId="31">
          <dgm:prSet phldr="1"/>
        </dgm:pt>
        <dgm:pt modelId="4">
          <dgm:prSet phldr="1"/>
        </dgm:pt>
        <dgm:pt modelId="41">
          <dgm:prSet phldr="1"/>
        </dgm:pt>
      </dgm:ptLst>
      <dgm:cxnLst>
        <dgm:cxn modelId="5" srcId="0" destId="1" srcOrd="0" destOrd="0"/>
        <dgm:cxn modelId="6" srcId="0" destId="2" srcOrd="1" destOrd="0"/>
        <dgm:cxn modelId="7" srcId="0" destId="3" srcOrd="2" destOrd="0"/>
        <dgm:cxn modelId="8" srcId="0" destId="4" srcOrd="3" destOrd="0"/>
        <dgm:cxn modelId="13" srcId="1" destId="11" srcOrd="0" destOrd="0"/>
        <dgm:cxn modelId="23" srcId="2" destId="21" srcOrd="0" destOrd="0"/>
        <dgm:cxn modelId="33" srcId="3" destId="31" srcOrd="0" destOrd="0"/>
        <dgm:cxn modelId="43" srcId="4" destId="41" srcOrd="0" destOrd="0"/>
      </dgm:cxnLst>
      <dgm:bg/>
      <dgm:whole/>
    </dgm:dataModel>
  </dgm:clrData>
  <dgm:layoutNode name="linearFlow">
    <dgm:varLst>
      <dgm:dir/>
      <dgm:animLvl val="lvl"/>
      <dgm:resizeHandles val="exact"/>
    </dgm:varLst>
    <dgm:choose name="Name0">
      <dgm:if name="Name1" func="var" arg="dir" op="equ" val="norm">
        <dgm:alg type="lin"/>
      </dgm:if>
      <dgm:else name="Name2">
        <dgm:alg type="lin">
          <dgm:param type="linDir" val="fromR"/>
        </dgm:alg>
      </dgm:else>
    </dgm:choose>
    <dgm:shape xmlns:r="http://schemas.openxmlformats.org/officeDocument/2006/relationships" r:blip="">
      <dgm:adjLst/>
    </dgm:shape>
    <dgm:presOf/>
    <dgm:constrLst>
      <dgm:constr type="w" for="ch" forName="composite" refType="w"/>
      <dgm:constr type="w" for="ch" ptType="sibTrans" refType="w" refFor="ch" refForName="composite" fact="0.3333"/>
      <dgm:constr type="w" for="des" forName="parTx"/>
      <dgm:constr type="h" for="des" forName="parTx" op="equ"/>
      <dgm:constr type="h" for="des" forName="parSh" op="equ"/>
      <dgm:constr type="w" for="des" forName="desTx"/>
      <dgm:constr type="h" for="des" forName="desTx" op="equ"/>
      <dgm:constr type="w" for="des" forName="parSh"/>
      <dgm:constr type="primFontSz" for="des" forName="parTx" val="65"/>
      <dgm:constr type="secFontSz" for="des" forName="desTx" refType="primFontSz" refFor="des" refForName="parTx" op="equ"/>
      <dgm:constr type="primFontSz" for="des" forName="connTx" refType="primFontSz" refFor="des" refForName="parTx" fact="0.8"/>
      <dgm:constr type="primFontSz" for="des" forName="connTx" refType="primFontSz" refFor="des" refForName="parTx" op="lte" fact="0.8"/>
      <dgm:constr type="h" for="des" forName="parTx" refType="primFontSz" refFor="des" refForName="parTx" fact="0.8"/>
      <dgm:constr type="h" for="des" forName="parSh" refType="primFontSz" refFor="des" refForName="parTx" fact="1.2"/>
      <dgm:constr type="h" for="des" forName="desTx" refType="primFontSz" refFor="des" refForName="parTx" fact="1.6"/>
      <dgm:constr type="h" for="des" forName="parSh" refType="h" refFor="des" refForName="parTx" op="lte" fact="1.5"/>
      <dgm:constr type="h" for="des" forName="parSh" refType="h" refFor="des" refForName="parTx" op="gte" fact="1.5"/>
    </dgm:constrLst>
    <dgm:ruleLst>
      <dgm:rule type="w" for="ch" forName="composite" val="0" fact="NaN" max="NaN"/>
      <dgm:rule type="primFontSz" for="des" forName="parTx" val="5" fact="NaN" max="NaN"/>
    </dgm:ruleLst>
    <dgm:forEach name="Name3" axis="ch" ptType="node">
      <dgm:layoutNode name="composite">
        <dgm:alg type="composite"/>
        <dgm:shape xmlns:r="http://schemas.openxmlformats.org/officeDocument/2006/relationships" r:blip="">
          <dgm:adjLst/>
        </dgm:shape>
        <dgm:presOf/>
        <dgm:choose name="Name4">
          <dgm:if name="Name5" func="var" arg="dir" op="equ" val="norm">
            <dgm:constrLst>
              <dgm:constr type="h" refType="w" fact="1000"/>
              <dgm:constr type="l" for="ch" forName="parTx"/>
              <dgm:constr type="w" for="ch" forName="parTx" refType="w" fact="0.83"/>
              <dgm:constr type="t" for="ch" forName="parTx"/>
              <dgm:constr type="l" for="ch" forName="parSh"/>
              <dgm:constr type="w" for="ch" forName="parSh" refType="w" refFor="ch" refForName="parTx"/>
              <dgm:constr type="t" for="ch" forName="parSh"/>
              <dgm:constr type="l" for="ch" forName="desTx" refType="w" fact="0.17"/>
              <dgm:constr type="w" for="ch" forName="desTx" refType="w" refFor="ch" refForName="parTx"/>
              <dgm:constr type="t" for="ch" forName="desTx" refType="h" refFor="ch" refForName="parTx"/>
            </dgm:constrLst>
          </dgm:if>
          <dgm:else name="Name6">
            <dgm:constrLst>
              <dgm:constr type="h" refType="w" fact="1000"/>
              <dgm:constr type="l" for="ch" forName="parTx" refType="w" fact="0.17"/>
              <dgm:constr type="w" for="ch" forName="parTx" refType="w" fact="0.83"/>
              <dgm:constr type="t" for="ch" forName="parTx"/>
              <dgm:constr type="l" for="ch" forName="parSh" refType="w" fact="0.15"/>
              <dgm:constr type="w" for="ch" forName="parSh" refType="w" refFor="ch" refForName="parTx"/>
              <dgm:constr type="t" for="ch" forName="parSh"/>
              <dgm:constr type="l" for="ch" forName="desTx"/>
              <dgm:constr type="w" for="ch" forName="desTx" refType="w" refFor="ch" refForName="parTx"/>
              <dgm:constr type="t" for="ch" forName="desTx" refType="h" refFor="ch" refForName="parTx"/>
            </dgm:constrLst>
          </dgm:else>
        </dgm:choose>
        <dgm:ruleLst>
          <dgm:rule type="h" val="INF" fact="NaN" max="NaN"/>
        </dgm:ruleLst>
        <dgm:layoutNode name="parTx">
          <dgm:varLst>
            <dgm:chMax val="0"/>
            <dgm:chPref val="0"/>
            <dgm:bulletEnabled val="1"/>
          </dgm:varLst>
          <dgm:alg type="tx">
            <dgm:param type="parTxLTRAlign" val="l"/>
            <dgm:param type="parTxRTLAlign" val="r"/>
            <dgm:param type="txAnchorVert" val="t"/>
          </dgm:alg>
          <dgm:shape xmlns:r="http://schemas.openxmlformats.org/officeDocument/2006/relationships" type="rect" r:blip="" zOrderOff="1" hideGeom="1">
            <dgm:adjLst>
              <dgm:adj idx="1" val="0.1"/>
            </dgm:adjLst>
          </dgm:shape>
          <dgm:presOf axis="self" ptType="node"/>
          <dgm:constrLst>
            <dgm:constr type="h" refType="w" op="lte" fact="0.4"/>
            <dgm:constr type="bMarg" refType="primFontSz" fact="0.3"/>
            <dgm:constr type="h"/>
          </dgm:constrLst>
          <dgm:ruleLst>
            <dgm:rule type="h" val="INF" fact="NaN" max="NaN"/>
          </dgm:ruleLst>
        </dgm:layoutNode>
        <dgm:layoutNode name="parSh">
          <dgm:alg type="sp"/>
          <dgm:shape xmlns:r="http://schemas.openxmlformats.org/officeDocument/2006/relationships" type="roundRect" r:blip="">
            <dgm:adjLst>
              <dgm:adj idx="1" val="0.1"/>
            </dgm:adjLst>
          </dgm:shape>
          <dgm:presOf axis="self" ptType="node"/>
          <dgm:constrLst>
            <dgm:constr type="h"/>
          </dgm:constrLst>
          <dgm:ruleLst/>
        </dgm:layoutNode>
        <dgm:layoutNode name="desTx" styleLbl="fgAcc1">
          <dgm:varLst>
            <dgm:bulletEnabled val="1"/>
          </dgm:varLst>
          <dgm:alg type="tx">
            <dgm:param type="stBulletLvl" val="1"/>
          </dgm:alg>
          <dgm:shape xmlns:r="http://schemas.openxmlformats.org/officeDocument/2006/relationships" type="roundRect" r:blip="">
            <dgm:adjLst>
              <dgm:adj idx="1" val="0.1"/>
            </dgm:adjLst>
          </dgm:shape>
          <dgm:presOf axis="des" ptType="node"/>
          <dgm:constrLst>
            <dgm:constr type="secFontSz" val="65"/>
            <dgm:constr type="primFontSz" refType="secFontSz"/>
            <dgm:constr type="h"/>
          </dgm:constrLst>
          <dgm:ruleLst>
            <dgm:rule type="h" val="INF" fact="NaN" max="NaN"/>
          </dgm:ruleLst>
        </dgm:layoutNode>
      </dgm:layoutNode>
      <dgm:forEach name="sibTransForEach" axis="followSib" ptType="sibTrans" cnt="1">
        <dgm:layoutNode name="sibTrans">
          <dgm:alg type="conn">
            <dgm:param type="begPts" val="auto"/>
            <dgm:param type="endPts" val="auto"/>
            <dgm:param type="srcNode" val="parTx"/>
            <dgm:param type="dstNode" val="parTx"/>
          </dgm:alg>
          <dgm:shape xmlns:r="http://schemas.openxmlformats.org/officeDocument/2006/relationships" type="conn" r:blip="">
            <dgm:adjLst/>
          </dgm:shape>
          <dgm:presOf axis="self"/>
          <dgm:constrLst>
            <dgm:constr type="h" refType="w" fact="0.62"/>
            <dgm:constr type="connDist"/>
            <dgm:constr type="begPad" refType="connDist" fact="0.25"/>
            <dgm:constr type="endPad" refType="connDist" fact="0.22"/>
          </dgm:constrLst>
          <dgm:ruleLst/>
          <dgm:layoutNode name="connTx">
            <dgm:alg type="tx">
              <dgm:param type="autoTxRot" val="grav"/>
            </dgm:alg>
            <dgm:shape xmlns:r="http://schemas.openxmlformats.org/officeDocument/2006/relationships" type="conn" r:blip="" hideGeom="1">
              <dgm:adjLst/>
            </dgm:shape>
            <dgm:presOf axis="self"/>
            <dgm:constrLst>
              <dgm:constr type="lMarg"/>
              <dgm:constr type="rMarg"/>
              <dgm:constr type="tMarg"/>
              <dgm:constr type="bMarg"/>
            </dgm:constrLst>
            <dgm:ruleLst>
              <dgm:rule type="primFontSz" val="5" fact="NaN" max="NaN"/>
            </dgm:ruleLst>
          </dgm:layoutNode>
        </dgm:layoutNode>
      </dgm:forEach>
    </dgm:forEach>
  </dgm:layoutNode>
</dgm:layoutDef>
</file>

<file path=xl/diagrams/quickStyle1.xml><?xml version="1.0" encoding="utf-8"?>
<dgm:styleDef xmlns:dgm="http://schemas.openxmlformats.org/drawingml/2006/diagram" xmlns:a="http://schemas.openxmlformats.org/drawingml/2006/main" uniqueId="urn:microsoft.com/office/officeart/2005/8/quickstyle/simple1">
  <dgm:title val=""/>
  <dgm:desc val=""/>
  <dgm:catLst>
    <dgm:cat type="simple" pri="10100"/>
  </dgm:catLst>
  <dgm:scene3d>
    <a:camera prst="orthographicFront"/>
    <a:lightRig rig="threePt" dir="t"/>
  </dgm:scene3d>
  <dgm:styleLbl name="node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l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vennNode1">
    <dgm:scene3d>
      <a:camera prst="orthographicFront"/>
      <a:lightRig rig="threePt" dir="t"/>
    </dgm:scene3d>
    <dgm:sp3d/>
    <dgm:txPr/>
    <dgm:style>
      <a:lnRef idx="2">
        <a:scrgbClr r="0" g="0" b="0"/>
      </a:lnRef>
      <a:fillRef idx="1">
        <a:scrgbClr r="0" g="0" b="0"/>
      </a:fillRef>
      <a:effectRef idx="0">
        <a:scrgbClr r="0" g="0" b="0"/>
      </a:effectRef>
      <a:fontRef idx="minor">
        <a:schemeClr val="tx1"/>
      </a:fontRef>
    </dgm:style>
  </dgm:styleLbl>
  <dgm:styleLbl name="align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node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f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ImgPlac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f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bgSibTrans2D1">
    <dgm:scene3d>
      <a:camera prst="orthographicFront"/>
      <a:lightRig rig="threePt" dir="t"/>
    </dgm:scene3d>
    <dgm:sp3d/>
    <dgm:txPr/>
    <dgm:style>
      <a:lnRef idx="0">
        <a:scrgbClr r="0" g="0" b="0"/>
      </a:lnRef>
      <a:fillRef idx="1">
        <a:scrgbClr r="0" g="0" b="0"/>
      </a:fillRef>
      <a:effectRef idx="0">
        <a:scrgbClr r="0" g="0" b="0"/>
      </a:effectRef>
      <a:fontRef idx="minor">
        <a:schemeClr val="lt1"/>
      </a:fontRef>
    </dgm:style>
  </dgm:styleLbl>
  <dgm:styleLbl name="sibTrans1D1">
    <dgm:scene3d>
      <a:camera prst="orthographicFront"/>
      <a:lightRig rig="threePt" dir="t"/>
    </dgm:scene3d>
    <dgm:sp3d/>
    <dgm:txPr/>
    <dgm:style>
      <a:lnRef idx="1">
        <a:scrgbClr r="0" g="0" b="0"/>
      </a:lnRef>
      <a:fillRef idx="0">
        <a:scrgbClr r="0" g="0" b="0"/>
      </a:fillRef>
      <a:effectRef idx="0">
        <a:scrgbClr r="0" g="0" b="0"/>
      </a:effectRef>
      <a:fontRef idx="minor"/>
    </dgm:style>
  </dgm:styleLbl>
  <dgm:styleLbl name="callout">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sst0">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asst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1">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2">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3">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2D4">
    <dgm:scene3d>
      <a:camera prst="orthographicFront"/>
      <a:lightRig rig="threePt" dir="t"/>
    </dgm:scene3d>
    <dgm:sp3d/>
    <dgm:txPr/>
    <dgm:style>
      <a:lnRef idx="2">
        <a:scrgbClr r="0" g="0" b="0"/>
      </a:lnRef>
      <a:fillRef idx="1">
        <a:scrgbClr r="0" g="0" b="0"/>
      </a:fillRef>
      <a:effectRef idx="0">
        <a:scrgbClr r="0" g="0" b="0"/>
      </a:effectRef>
      <a:fontRef idx="minor">
        <a:schemeClr val="lt1"/>
      </a:fontRef>
    </dgm:style>
  </dgm:styleLbl>
  <dgm:styleLbl name="parChTrans1D1">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2">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3">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parChTrans1D4">
    <dgm:scene3d>
      <a:camera prst="orthographicFront"/>
      <a:lightRig rig="threePt" dir="t"/>
    </dgm:scene3d>
    <dgm:sp3d/>
    <dgm:txPr/>
    <dgm:style>
      <a:lnRef idx="2">
        <a:scrgbClr r="0" g="0" b="0"/>
      </a:lnRef>
      <a:fillRef idx="0">
        <a:scrgbClr r="0" g="0" b="0"/>
      </a:fillRef>
      <a:effectRef idx="0">
        <a:scrgbClr r="0" g="0" b="0"/>
      </a:effectRef>
      <a:fontRef idx="minor"/>
    </dgm:style>
  </dgm:styleLbl>
  <dgm:styleLbl name="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con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trAlignAcc1">
    <dgm:scene3d>
      <a:camera prst="orthographicFront"/>
      <a:lightRig rig="threePt" dir="t"/>
    </dgm:scene3d>
    <dgm:sp3d/>
    <dgm:txPr/>
    <dgm:style>
      <a:lnRef idx="1">
        <a:scrgbClr r="0" g="0" b="0"/>
      </a:lnRef>
      <a:fillRef idx="1">
        <a:scrgbClr r="0" g="0" b="0"/>
      </a:fillRef>
      <a:effectRef idx="0">
        <a:scrgbClr r="0" g="0" b="0"/>
      </a:effectRef>
      <a:fontRef idx="minor"/>
    </dgm:style>
  </dgm:styleLbl>
  <dgm:styleLbl name="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F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Align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solidBgAcc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align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AccFollowNode1">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0">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2">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3">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fgAcc4">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dk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trBgShp">
    <dgm:scene3d>
      <a:camera prst="orthographicFront"/>
      <a:lightRig rig="threePt" dir="t"/>
    </dgm:scene3d>
    <dgm:sp3d/>
    <dgm:txPr/>
    <dgm:style>
      <a:lnRef idx="0">
        <a:scrgbClr r="0" g="0" b="0"/>
      </a:lnRef>
      <a:fillRef idx="1">
        <a:scrgbClr r="0" g="0" b="0"/>
      </a:fillRef>
      <a:effectRef idx="0">
        <a:scrgbClr r="0" g="0" b="0"/>
      </a:effectRef>
      <a:fontRef idx="minor"/>
    </dgm:style>
  </dgm:styleLbl>
  <dgm:styleLbl name="fgShp">
    <dgm:scene3d>
      <a:camera prst="orthographicFront"/>
      <a:lightRig rig="threePt" dir="t"/>
    </dgm:scene3d>
    <dgm:sp3d/>
    <dgm:txPr/>
    <dgm:style>
      <a:lnRef idx="2">
        <a:scrgbClr r="0" g="0" b="0"/>
      </a:lnRef>
      <a:fillRef idx="1">
        <a:scrgbClr r="0" g="0" b="0"/>
      </a:fillRef>
      <a:effectRef idx="0">
        <a:scrgbClr r="0" g="0" b="0"/>
      </a:effectRef>
      <a:fontRef idx="minor"/>
    </dgm:style>
  </dgm:styleLbl>
  <dgm:styleLbl name="revTx">
    <dgm:scene3d>
      <a:camera prst="orthographicFront"/>
      <a:lightRig rig="threePt" dir="t"/>
    </dgm:scene3d>
    <dgm:sp3d/>
    <dgm:txPr/>
    <dgm:style>
      <a:lnRef idx="0">
        <a:scrgbClr r="0" g="0" b="0"/>
      </a:lnRef>
      <a:fillRef idx="0">
        <a:scrgbClr r="0" g="0" b="0"/>
      </a:fillRef>
      <a:effectRef idx="0">
        <a:scrgbClr r="0" g="0" b="0"/>
      </a:effectRef>
      <a:fontRef idx="minor"/>
    </dgm:style>
  </dgm:styleLbl>
</dgm:styleDef>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3" Type="http://schemas.openxmlformats.org/officeDocument/2006/relationships/diagramLayout" Target="../diagrams/layout1.xml"/><Relationship Id="rId2" Type="http://schemas.openxmlformats.org/officeDocument/2006/relationships/diagramData" Target="../diagrams/data1.xml"/><Relationship Id="rId1" Type="http://schemas.openxmlformats.org/officeDocument/2006/relationships/image" Target="../media/image3.png"/><Relationship Id="rId6" Type="http://schemas.microsoft.com/office/2007/relationships/diagramDrawing" Target="../diagrams/drawing1.xml"/><Relationship Id="rId5" Type="http://schemas.openxmlformats.org/officeDocument/2006/relationships/diagramColors" Target="../diagrams/colors1.xml"/><Relationship Id="rId4" Type="http://schemas.openxmlformats.org/officeDocument/2006/relationships/diagramQuickStyle" Target="../diagrams/quickStyle1.xml"/></Relationships>
</file>

<file path=xl/drawings/_rels/drawing4.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4.png"/></Relationships>
</file>

<file path=xl/drawings/_rels/drawing5.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4.png"/></Relationships>
</file>

<file path=xl/drawings/_rels/drawing6.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7.png"/></Relationships>
</file>

<file path=xl/drawings/_rels/drawing7.xml.rels><?xml version="1.0" encoding="UTF-8" standalone="yes"?>
<Relationships xmlns="http://schemas.openxmlformats.org/package/2006/relationships"><Relationship Id="rId2" Type="http://schemas.openxmlformats.org/officeDocument/2006/relationships/image" Target="../media/image5.svg"/><Relationship Id="rId1" Type="http://schemas.openxmlformats.org/officeDocument/2006/relationships/image" Target="../media/image7.png"/></Relationships>
</file>

<file path=xl/drawings/_rels/drawing8.xml.rels><?xml version="1.0" encoding="UTF-8" standalone="yes"?>
<Relationships xmlns="http://schemas.openxmlformats.org/package/2006/relationships"><Relationship Id="rId1" Type="http://schemas.openxmlformats.org/officeDocument/2006/relationships/image" Target="../media/image8.png"/></Relationships>
</file>

<file path=xl/drawings/_rels/vmlDrawing2.vml.rels><?xml version="1.0" encoding="UTF-8" standalone="yes"?>
<Relationships xmlns="http://schemas.openxmlformats.org/package/2006/relationships"><Relationship Id="rId1" Type="http://schemas.openxmlformats.org/officeDocument/2006/relationships/image" Target="../media/image6.jpeg"/></Relationships>
</file>

<file path=xl/drawings/drawing1.xml><?xml version="1.0" encoding="utf-8"?>
<xdr:wsDr xmlns:xdr="http://schemas.openxmlformats.org/drawingml/2006/spreadsheetDrawing" xmlns:a="http://schemas.openxmlformats.org/drawingml/2006/main">
  <xdr:oneCellAnchor>
    <xdr:from>
      <xdr:col>4</xdr:col>
      <xdr:colOff>2921374</xdr:colOff>
      <xdr:row>1</xdr:row>
      <xdr:rowOff>75329</xdr:rowOff>
    </xdr:from>
    <xdr:ext cx="1407916" cy="900000"/>
    <xdr:pic>
      <xdr:nvPicPr>
        <xdr:cNvPr id="3" name="Picture 2">
          <a:extLst>
            <a:ext uri="{FF2B5EF4-FFF2-40B4-BE49-F238E27FC236}">
              <a16:creationId xmlns:a16="http://schemas.microsoft.com/office/drawing/2014/main" id="{00000000-0008-0000-00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064749" y="284879"/>
          <a:ext cx="1407916" cy="900000"/>
        </a:xfrm>
        <a:prstGeom prst="rect">
          <a:avLst/>
        </a:prstGeom>
      </xdr:spPr>
    </xdr:pic>
    <xdr:clientData/>
  </xdr:oneCellAnchor>
  <xdr:twoCellAnchor editAs="oneCell">
    <xdr:from>
      <xdr:col>7</xdr:col>
      <xdr:colOff>0</xdr:colOff>
      <xdr:row>9</xdr:row>
      <xdr:rowOff>0</xdr:rowOff>
    </xdr:from>
    <xdr:to>
      <xdr:col>16384</xdr:col>
      <xdr:colOff>304800</xdr:colOff>
      <xdr:row>9</xdr:row>
      <xdr:rowOff>304800</xdr:rowOff>
    </xdr:to>
    <xdr:sp macro="" textlink="">
      <xdr:nvSpPr>
        <xdr:cNvPr id="1025" name="AutoShape 1" descr="Image result for epmf">
          <a:extLst>
            <a:ext uri="{FF2B5EF4-FFF2-40B4-BE49-F238E27FC236}">
              <a16:creationId xmlns:a16="http://schemas.microsoft.com/office/drawing/2014/main" id="{00000000-0008-0000-0000-000001040000}"/>
            </a:ext>
          </a:extLst>
        </xdr:cNvPr>
        <xdr:cNvSpPr>
          <a:spLocks noChangeAspect="1" noChangeArrowheads="1"/>
        </xdr:cNvSpPr>
      </xdr:nvSpPr>
      <xdr:spPr bwMode="auto">
        <a:xfrm>
          <a:off x="9991725" y="20002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13</xdr:row>
      <xdr:rowOff>0</xdr:rowOff>
    </xdr:from>
    <xdr:to>
      <xdr:col>16384</xdr:col>
      <xdr:colOff>304800</xdr:colOff>
      <xdr:row>14</xdr:row>
      <xdr:rowOff>95248</xdr:rowOff>
    </xdr:to>
    <xdr:sp macro="" textlink="">
      <xdr:nvSpPr>
        <xdr:cNvPr id="1026" name="AutoShape 2" descr="Image result for epmf">
          <a:extLst>
            <a:ext uri="{FF2B5EF4-FFF2-40B4-BE49-F238E27FC236}">
              <a16:creationId xmlns:a16="http://schemas.microsoft.com/office/drawing/2014/main" id="{00000000-0008-0000-0000-000002040000}"/>
            </a:ext>
          </a:extLst>
        </xdr:cNvPr>
        <xdr:cNvSpPr>
          <a:spLocks noChangeAspect="1" noChangeArrowheads="1"/>
        </xdr:cNvSpPr>
      </xdr:nvSpPr>
      <xdr:spPr bwMode="auto">
        <a:xfrm>
          <a:off x="9382125" y="295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13</xdr:row>
      <xdr:rowOff>0</xdr:rowOff>
    </xdr:from>
    <xdr:to>
      <xdr:col>16384</xdr:col>
      <xdr:colOff>304800</xdr:colOff>
      <xdr:row>14</xdr:row>
      <xdr:rowOff>95248</xdr:rowOff>
    </xdr:to>
    <xdr:sp macro="" textlink="">
      <xdr:nvSpPr>
        <xdr:cNvPr id="1027" name="AutoShape 3" descr="Image result for epmf">
          <a:extLst>
            <a:ext uri="{FF2B5EF4-FFF2-40B4-BE49-F238E27FC236}">
              <a16:creationId xmlns:a16="http://schemas.microsoft.com/office/drawing/2014/main" id="{00000000-0008-0000-0000-000003040000}"/>
            </a:ext>
          </a:extLst>
        </xdr:cNvPr>
        <xdr:cNvSpPr>
          <a:spLocks noChangeAspect="1" noChangeArrowheads="1"/>
        </xdr:cNvSpPr>
      </xdr:nvSpPr>
      <xdr:spPr bwMode="auto">
        <a:xfrm>
          <a:off x="9382125" y="29527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6</xdr:col>
      <xdr:colOff>0</xdr:colOff>
      <xdr:row>6</xdr:row>
      <xdr:rowOff>0</xdr:rowOff>
    </xdr:from>
    <xdr:to>
      <xdr:col>16384</xdr:col>
      <xdr:colOff>304800</xdr:colOff>
      <xdr:row>7</xdr:row>
      <xdr:rowOff>99391</xdr:rowOff>
    </xdr:to>
    <xdr:sp macro="" textlink="">
      <xdr:nvSpPr>
        <xdr:cNvPr id="1028" name="AutoShape 4" descr="Image result for epmf">
          <a:extLst>
            <a:ext uri="{FF2B5EF4-FFF2-40B4-BE49-F238E27FC236}">
              <a16:creationId xmlns:a16="http://schemas.microsoft.com/office/drawing/2014/main" id="{00000000-0008-0000-0000-000004040000}"/>
            </a:ext>
          </a:extLst>
        </xdr:cNvPr>
        <xdr:cNvSpPr>
          <a:spLocks noChangeAspect="1" noChangeArrowheads="1"/>
        </xdr:cNvSpPr>
      </xdr:nvSpPr>
      <xdr:spPr bwMode="auto">
        <a:xfrm>
          <a:off x="9382125" y="125730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3</xdr:col>
      <xdr:colOff>0</xdr:colOff>
      <xdr:row>1</xdr:row>
      <xdr:rowOff>0</xdr:rowOff>
    </xdr:from>
    <xdr:to>
      <xdr:col>3</xdr:col>
      <xdr:colOff>304800</xdr:colOff>
      <xdr:row>2</xdr:row>
      <xdr:rowOff>95250</xdr:rowOff>
    </xdr:to>
    <xdr:sp macro="" textlink="">
      <xdr:nvSpPr>
        <xdr:cNvPr id="1031" name="AutoShape 7" descr="Image result for epmf">
          <a:extLst>
            <a:ext uri="{FF2B5EF4-FFF2-40B4-BE49-F238E27FC236}">
              <a16:creationId xmlns:a16="http://schemas.microsoft.com/office/drawing/2014/main" id="{00000000-0008-0000-0000-000007040000}"/>
            </a:ext>
          </a:extLst>
        </xdr:cNvPr>
        <xdr:cNvSpPr>
          <a:spLocks noChangeAspect="1" noChangeArrowheads="1"/>
        </xdr:cNvSpPr>
      </xdr:nvSpPr>
      <xdr:spPr bwMode="auto">
        <a:xfrm>
          <a:off x="2066925" y="209550"/>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1</xdr:col>
      <xdr:colOff>74083</xdr:colOff>
      <xdr:row>1</xdr:row>
      <xdr:rowOff>126999</xdr:rowOff>
    </xdr:from>
    <xdr:to>
      <xdr:col>3</xdr:col>
      <xdr:colOff>1874598</xdr:colOff>
      <xdr:row>5</xdr:row>
      <xdr:rowOff>188799</xdr:rowOff>
    </xdr:to>
    <xdr:pic>
      <xdr:nvPicPr>
        <xdr:cNvPr id="12" name="Picture 11" descr="Image result for epmf">
          <a:extLst>
            <a:ext uri="{FF2B5EF4-FFF2-40B4-BE49-F238E27FC236}">
              <a16:creationId xmlns:a16="http://schemas.microsoft.com/office/drawing/2014/main" id="{00000000-0008-0000-0000-00000C000000}"/>
            </a:ext>
          </a:extLst>
        </xdr:cNvPr>
        <xdr:cNvPicPr>
          <a:picLocks noChangeAspect="1" noChangeArrowheads="1"/>
        </xdr:cNvPicPr>
      </xdr:nvPicPr>
      <xdr:blipFill>
        <a:blip xmlns:r="http://schemas.openxmlformats.org/officeDocument/2006/relationships" r:embed="rId2">
          <a:extLst>
            <a:ext uri="{28A0092B-C50C-407E-A947-70E740481C1C}">
              <a14:useLocalDpi xmlns:a14="http://schemas.microsoft.com/office/drawing/2010/main" val="0"/>
            </a:ext>
          </a:extLst>
        </a:blip>
        <a:srcRect/>
        <a:stretch>
          <a:fillRect/>
        </a:stretch>
      </xdr:blipFill>
      <xdr:spPr bwMode="auto">
        <a:xfrm>
          <a:off x="340783" y="336549"/>
          <a:ext cx="3600740" cy="900000"/>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0</xdr:colOff>
      <xdr:row>28</xdr:row>
      <xdr:rowOff>122115</xdr:rowOff>
    </xdr:from>
    <xdr:to>
      <xdr:col>21</xdr:col>
      <xdr:colOff>242328</xdr:colOff>
      <xdr:row>43</xdr:row>
      <xdr:rowOff>74915</xdr:rowOff>
    </xdr:to>
    <xdr:pic>
      <xdr:nvPicPr>
        <xdr:cNvPr id="46" name="Picture 45">
          <a:extLst>
            <a:ext uri="{FF2B5EF4-FFF2-40B4-BE49-F238E27FC236}">
              <a16:creationId xmlns:a16="http://schemas.microsoft.com/office/drawing/2014/main" id="{00000000-0008-0000-0100-00002E000000}"/>
            </a:ext>
          </a:extLst>
        </xdr:cNvPr>
        <xdr:cNvPicPr>
          <a:picLocks noChangeAspect="1"/>
        </xdr:cNvPicPr>
      </xdr:nvPicPr>
      <xdr:blipFill rotWithShape="1">
        <a:blip xmlns:r="http://schemas.openxmlformats.org/officeDocument/2006/relationships" r:embed="rId1"/>
        <a:srcRect b="30222"/>
        <a:stretch/>
      </xdr:blipFill>
      <xdr:spPr>
        <a:xfrm>
          <a:off x="235449" y="9422368"/>
          <a:ext cx="12442890" cy="2842407"/>
        </a:xfrm>
        <a:prstGeom prst="rect">
          <a:avLst/>
        </a:prstGeom>
      </xdr:spPr>
    </xdr:pic>
    <xdr:clientData/>
  </xdr:twoCellAnchor>
  <xdr:twoCellAnchor>
    <xdr:from>
      <xdr:col>0</xdr:col>
      <xdr:colOff>209085</xdr:colOff>
      <xdr:row>14</xdr:row>
      <xdr:rowOff>23231</xdr:rowOff>
    </xdr:from>
    <xdr:to>
      <xdr:col>22</xdr:col>
      <xdr:colOff>58079</xdr:colOff>
      <xdr:row>23</xdr:row>
      <xdr:rowOff>92926</xdr:rowOff>
    </xdr:to>
    <xdr:graphicFrame macro="">
      <xdr:nvGraphicFramePr>
        <xdr:cNvPr id="2" name="Diagram 1">
          <a:extLst>
            <a:ext uri="{FF2B5EF4-FFF2-40B4-BE49-F238E27FC236}">
              <a16:creationId xmlns:a16="http://schemas.microsoft.com/office/drawing/2014/main" id="{00000000-0008-0000-0100-000002000000}"/>
            </a:ext>
          </a:extLst>
        </xdr:cNvPr>
        <xdr:cNvGraphicFramePr/>
      </xdr:nvGraphicFramePr>
      <xdr:xfrm>
        <a:off x="0" y="0"/>
        <a:ext cx="0" cy="0"/>
      </xdr:xfrm>
      <a:graphic>
        <a:graphicData uri="http://schemas.openxmlformats.org/drawingml/2006/diagram">
          <dgm:relIds xmlns:dgm="http://schemas.openxmlformats.org/drawingml/2006/diagram" xmlns:r="http://schemas.openxmlformats.org/officeDocument/2006/relationships" r:dm="rId2" r:lo="rId3" r:qs="rId4" r:cs="rId5"/>
        </a:graphicData>
      </a:graphic>
    </xdr:graphicFrame>
    <xdr:clientData/>
  </xdr:twoCellAnchor>
  <xdr:twoCellAnchor>
    <xdr:from>
      <xdr:col>4</xdr:col>
      <xdr:colOff>369826</xdr:colOff>
      <xdr:row>28</xdr:row>
      <xdr:rowOff>27935</xdr:rowOff>
    </xdr:from>
    <xdr:to>
      <xdr:col>7</xdr:col>
      <xdr:colOff>39335</xdr:colOff>
      <xdr:row>29</xdr:row>
      <xdr:rowOff>125435</xdr:rowOff>
    </xdr:to>
    <xdr:sp macro="" textlink="">
      <xdr:nvSpPr>
        <xdr:cNvPr id="4" name="Rectangle: Rounded Corners 3">
          <a:extLst>
            <a:ext uri="{FF2B5EF4-FFF2-40B4-BE49-F238E27FC236}">
              <a16:creationId xmlns:a16="http://schemas.microsoft.com/office/drawing/2014/main" id="{00000000-0008-0000-0100-000004000000}"/>
            </a:ext>
          </a:extLst>
        </xdr:cNvPr>
        <xdr:cNvSpPr/>
      </xdr:nvSpPr>
      <xdr:spPr>
        <a:xfrm>
          <a:off x="2448761" y="9246478"/>
          <a:ext cx="1508248" cy="288000"/>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050" b="1">
              <a:latin typeface="Open Sans" panose="020B0606030504020204" pitchFamily="34" charset="0"/>
              <a:ea typeface="Open Sans" panose="020B0606030504020204" pitchFamily="34" charset="0"/>
              <a:cs typeface="Open Sans" panose="020B0606030504020204" pitchFamily="34" charset="0"/>
            </a:rPr>
            <a:t>The title of the tab</a:t>
          </a:r>
        </a:p>
      </xdr:txBody>
    </xdr:sp>
    <xdr:clientData/>
  </xdr:twoCellAnchor>
  <xdr:twoCellAnchor>
    <xdr:from>
      <xdr:col>3</xdr:col>
      <xdr:colOff>173935</xdr:colOff>
      <xdr:row>28</xdr:row>
      <xdr:rowOff>171935</xdr:rowOff>
    </xdr:from>
    <xdr:to>
      <xdr:col>4</xdr:col>
      <xdr:colOff>369826</xdr:colOff>
      <xdr:row>28</xdr:row>
      <xdr:rowOff>182218</xdr:rowOff>
    </xdr:to>
    <xdr:cxnSp macro="">
      <xdr:nvCxnSpPr>
        <xdr:cNvPr id="6" name="Straight Arrow Connector 5">
          <a:extLst>
            <a:ext uri="{FF2B5EF4-FFF2-40B4-BE49-F238E27FC236}">
              <a16:creationId xmlns:a16="http://schemas.microsoft.com/office/drawing/2014/main" id="{00000000-0008-0000-0100-000006000000}"/>
            </a:ext>
          </a:extLst>
        </xdr:cNvPr>
        <xdr:cNvCxnSpPr>
          <a:stCxn id="4" idx="1"/>
        </xdr:cNvCxnSpPr>
      </xdr:nvCxnSpPr>
      <xdr:spPr>
        <a:xfrm flipH="1">
          <a:off x="1639957" y="9390478"/>
          <a:ext cx="808804" cy="10283"/>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594710</xdr:colOff>
      <xdr:row>28</xdr:row>
      <xdr:rowOff>35243</xdr:rowOff>
    </xdr:from>
    <xdr:to>
      <xdr:col>15</xdr:col>
      <xdr:colOff>25893</xdr:colOff>
      <xdr:row>29</xdr:row>
      <xdr:rowOff>124795</xdr:rowOff>
    </xdr:to>
    <xdr:sp macro="" textlink="">
      <xdr:nvSpPr>
        <xdr:cNvPr id="7" name="Rectangle: Rounded Corners 6">
          <a:extLst>
            <a:ext uri="{FF2B5EF4-FFF2-40B4-BE49-F238E27FC236}">
              <a16:creationId xmlns:a16="http://schemas.microsoft.com/office/drawing/2014/main" id="{00000000-0008-0000-0100-000007000000}"/>
            </a:ext>
          </a:extLst>
        </xdr:cNvPr>
        <xdr:cNvSpPr/>
      </xdr:nvSpPr>
      <xdr:spPr>
        <a:xfrm>
          <a:off x="6351123" y="9253786"/>
          <a:ext cx="2495748" cy="280052"/>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050" b="1">
              <a:latin typeface="Open Sans" panose="020B0606030504020204" pitchFamily="34" charset="0"/>
              <a:ea typeface="Open Sans" panose="020B0606030504020204" pitchFamily="34" charset="0"/>
              <a:cs typeface="Open Sans" panose="020B0606030504020204" pitchFamily="34" charset="0"/>
            </a:rPr>
            <a:t>A short description about the</a:t>
          </a:r>
          <a:r>
            <a:rPr lang="en-GB" sz="1050" b="1" baseline="0">
              <a:latin typeface="Open Sans" panose="020B0606030504020204" pitchFamily="34" charset="0"/>
              <a:ea typeface="Open Sans" panose="020B0606030504020204" pitchFamily="34" charset="0"/>
              <a:cs typeface="Open Sans" panose="020B0606030504020204" pitchFamily="34" charset="0"/>
            </a:rPr>
            <a:t> tab </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13</xdr:col>
      <xdr:colOff>3845</xdr:colOff>
      <xdr:row>29</xdr:row>
      <xdr:rowOff>124795</xdr:rowOff>
    </xdr:from>
    <xdr:to>
      <xdr:col>13</xdr:col>
      <xdr:colOff>8283</xdr:colOff>
      <xdr:row>30</xdr:row>
      <xdr:rowOff>149087</xdr:rowOff>
    </xdr:to>
    <xdr:cxnSp macro="">
      <xdr:nvCxnSpPr>
        <xdr:cNvPr id="8" name="Straight Arrow Connector 7">
          <a:extLst>
            <a:ext uri="{FF2B5EF4-FFF2-40B4-BE49-F238E27FC236}">
              <a16:creationId xmlns:a16="http://schemas.microsoft.com/office/drawing/2014/main" id="{00000000-0008-0000-0100-000008000000}"/>
            </a:ext>
          </a:extLst>
        </xdr:cNvPr>
        <xdr:cNvCxnSpPr>
          <a:stCxn id="7" idx="2"/>
        </xdr:cNvCxnSpPr>
      </xdr:nvCxnSpPr>
      <xdr:spPr>
        <a:xfrm>
          <a:off x="7598997" y="9533838"/>
          <a:ext cx="4438" cy="214792"/>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221664</xdr:colOff>
      <xdr:row>33</xdr:row>
      <xdr:rowOff>59070</xdr:rowOff>
    </xdr:from>
    <xdr:to>
      <xdr:col>8</xdr:col>
      <xdr:colOff>107674</xdr:colOff>
      <xdr:row>35</xdr:row>
      <xdr:rowOff>22301</xdr:rowOff>
    </xdr:to>
    <xdr:sp macro="" textlink="">
      <xdr:nvSpPr>
        <xdr:cNvPr id="12" name="Rectangle: Rounded Corners 11">
          <a:extLst>
            <a:ext uri="{FF2B5EF4-FFF2-40B4-BE49-F238E27FC236}">
              <a16:creationId xmlns:a16="http://schemas.microsoft.com/office/drawing/2014/main" id="{00000000-0008-0000-0100-00000C000000}"/>
            </a:ext>
          </a:extLst>
        </xdr:cNvPr>
        <xdr:cNvSpPr/>
      </xdr:nvSpPr>
      <xdr:spPr>
        <a:xfrm>
          <a:off x="2913512" y="10230113"/>
          <a:ext cx="1724749" cy="344231"/>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The primary</a:t>
          </a:r>
          <a:r>
            <a:rPr lang="en-GB" sz="1050" b="1" baseline="0">
              <a:latin typeface="Open Sans" panose="020B0606030504020204" pitchFamily="34" charset="0"/>
              <a:ea typeface="Open Sans" panose="020B0606030504020204" pitchFamily="34" charset="0"/>
              <a:cs typeface="Open Sans" panose="020B0606030504020204" pitchFamily="34" charset="0"/>
            </a:rPr>
            <a:t> question </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4</xdr:col>
      <xdr:colOff>447261</xdr:colOff>
      <xdr:row>34</xdr:row>
      <xdr:rowOff>40686</xdr:rowOff>
    </xdr:from>
    <xdr:to>
      <xdr:col>5</xdr:col>
      <xdr:colOff>221664</xdr:colOff>
      <xdr:row>34</xdr:row>
      <xdr:rowOff>41414</xdr:rowOff>
    </xdr:to>
    <xdr:cxnSp macro="">
      <xdr:nvCxnSpPr>
        <xdr:cNvPr id="18" name="Straight Arrow Connector 17">
          <a:extLst>
            <a:ext uri="{FF2B5EF4-FFF2-40B4-BE49-F238E27FC236}">
              <a16:creationId xmlns:a16="http://schemas.microsoft.com/office/drawing/2014/main" id="{00000000-0008-0000-0100-000012000000}"/>
            </a:ext>
          </a:extLst>
        </xdr:cNvPr>
        <xdr:cNvCxnSpPr>
          <a:stCxn id="12" idx="1"/>
        </xdr:cNvCxnSpPr>
      </xdr:nvCxnSpPr>
      <xdr:spPr>
        <a:xfrm flipH="1">
          <a:off x="2526196" y="10402229"/>
          <a:ext cx="387316" cy="728"/>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173934</xdr:colOff>
      <xdr:row>43</xdr:row>
      <xdr:rowOff>140807</xdr:rowOff>
    </xdr:from>
    <xdr:to>
      <xdr:col>5</xdr:col>
      <xdr:colOff>513521</xdr:colOff>
      <xdr:row>49</xdr:row>
      <xdr:rowOff>157372</xdr:rowOff>
    </xdr:to>
    <xdr:sp macro="" textlink="">
      <xdr:nvSpPr>
        <xdr:cNvPr id="21" name="Rectangle: Rounded Corners 20">
          <a:extLst>
            <a:ext uri="{FF2B5EF4-FFF2-40B4-BE49-F238E27FC236}">
              <a16:creationId xmlns:a16="http://schemas.microsoft.com/office/drawing/2014/main" id="{00000000-0008-0000-0100-000015000000}"/>
            </a:ext>
          </a:extLst>
        </xdr:cNvPr>
        <xdr:cNvSpPr/>
      </xdr:nvSpPr>
      <xdr:spPr>
        <a:xfrm>
          <a:off x="1639956" y="12216850"/>
          <a:ext cx="1565413" cy="1159565"/>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At least</a:t>
          </a:r>
          <a:r>
            <a:rPr lang="en-GB" sz="1050" b="1" baseline="0">
              <a:latin typeface="Open Sans" panose="020B0606030504020204" pitchFamily="34" charset="0"/>
              <a:ea typeface="Open Sans" panose="020B0606030504020204" pitchFamily="34" charset="0"/>
              <a:cs typeface="Open Sans" panose="020B0606030504020204" pitchFamily="34" charset="0"/>
            </a:rPr>
            <a:t> one example is included to illustrate each question.</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5</xdr:col>
      <xdr:colOff>546652</xdr:colOff>
      <xdr:row>44</xdr:row>
      <xdr:rowOff>1587</xdr:rowOff>
    </xdr:from>
    <xdr:to>
      <xdr:col>9</xdr:col>
      <xdr:colOff>504264</xdr:colOff>
      <xdr:row>49</xdr:row>
      <xdr:rowOff>79375</xdr:rowOff>
    </xdr:to>
    <xdr:sp macro="" textlink="">
      <xdr:nvSpPr>
        <xdr:cNvPr id="22" name="Rectangle: Rounded Corners 21">
          <a:extLst>
            <a:ext uri="{FF2B5EF4-FFF2-40B4-BE49-F238E27FC236}">
              <a16:creationId xmlns:a16="http://schemas.microsoft.com/office/drawing/2014/main" id="{00000000-0008-0000-0100-000016000000}"/>
            </a:ext>
          </a:extLst>
        </xdr:cNvPr>
        <xdr:cNvSpPr/>
      </xdr:nvSpPr>
      <xdr:spPr>
        <a:xfrm>
          <a:off x="3364465" y="11979275"/>
          <a:ext cx="2529362" cy="990600"/>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Cells that </a:t>
          </a:r>
          <a:r>
            <a:rPr lang="en-GB" sz="1050" b="1" u="sng">
              <a:latin typeface="Open Sans" panose="020B0606030504020204" pitchFamily="34" charset="0"/>
              <a:ea typeface="Open Sans" panose="020B0606030504020204" pitchFamily="34" charset="0"/>
              <a:cs typeface="Open Sans" panose="020B0606030504020204" pitchFamily="34" charset="0"/>
            </a:rPr>
            <a:t>need</a:t>
          </a:r>
          <a:r>
            <a:rPr lang="en-GB" sz="1050" b="1" u="sng" baseline="0">
              <a:latin typeface="Open Sans" panose="020B0606030504020204" pitchFamily="34" charset="0"/>
              <a:ea typeface="Open Sans" panose="020B0606030504020204" pitchFamily="34" charset="0"/>
              <a:cs typeface="Open Sans" panose="020B0606030504020204" pitchFamily="34" charset="0"/>
            </a:rPr>
            <a:t> to be completed </a:t>
          </a:r>
          <a:r>
            <a:rPr lang="en-GB" sz="1050" b="1" baseline="0">
              <a:latin typeface="Open Sans" panose="020B0606030504020204" pitchFamily="34" charset="0"/>
              <a:ea typeface="Open Sans" panose="020B0606030504020204" pitchFamily="34" charset="0"/>
              <a:cs typeface="Open Sans" panose="020B0606030504020204" pitchFamily="34" charset="0"/>
            </a:rPr>
            <a:t>will be shaded in </a:t>
          </a:r>
          <a:r>
            <a:rPr lang="en-GB" sz="1050" b="1" u="sng" baseline="0">
              <a:latin typeface="Open Sans" panose="020B0606030504020204" pitchFamily="34" charset="0"/>
              <a:ea typeface="Open Sans" panose="020B0606030504020204" pitchFamily="34" charset="0"/>
              <a:cs typeface="Open Sans" panose="020B0606030504020204" pitchFamily="34" charset="0"/>
            </a:rPr>
            <a:t>green</a:t>
          </a:r>
          <a:r>
            <a:rPr lang="en-GB" sz="1050" b="1" baseline="0">
              <a:latin typeface="Open Sans" panose="020B0606030504020204" pitchFamily="34" charset="0"/>
              <a:ea typeface="Open Sans" panose="020B0606030504020204" pitchFamily="34" charset="0"/>
              <a:cs typeface="Open Sans" panose="020B0606030504020204" pitchFamily="34" charset="0"/>
            </a:rPr>
            <a:t>. They will go white when text has been entered into the cell.</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8</xdr:col>
      <xdr:colOff>294652</xdr:colOff>
      <xdr:row>32</xdr:row>
      <xdr:rowOff>147637</xdr:rowOff>
    </xdr:from>
    <xdr:to>
      <xdr:col>12</xdr:col>
      <xdr:colOff>157370</xdr:colOff>
      <xdr:row>35</xdr:row>
      <xdr:rowOff>80137</xdr:rowOff>
    </xdr:to>
    <xdr:sp macro="" textlink="">
      <xdr:nvSpPr>
        <xdr:cNvPr id="23" name="Rectangle: Rounded Corners 22">
          <a:extLst>
            <a:ext uri="{FF2B5EF4-FFF2-40B4-BE49-F238E27FC236}">
              <a16:creationId xmlns:a16="http://schemas.microsoft.com/office/drawing/2014/main" id="{00000000-0008-0000-0100-000017000000}"/>
            </a:ext>
          </a:extLst>
        </xdr:cNvPr>
        <xdr:cNvSpPr/>
      </xdr:nvSpPr>
      <xdr:spPr>
        <a:xfrm>
          <a:off x="4799977" y="10139362"/>
          <a:ext cx="2301118" cy="504000"/>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The secondary questions </a:t>
          </a:r>
        </a:p>
        <a:p>
          <a:pPr algn="l"/>
          <a:r>
            <a:rPr lang="en-GB" sz="1050" b="1">
              <a:latin typeface="Open Sans" panose="020B0606030504020204" pitchFamily="34" charset="0"/>
              <a:ea typeface="Open Sans" panose="020B0606030504020204" pitchFamily="34" charset="0"/>
              <a:cs typeface="Open Sans" panose="020B0606030504020204" pitchFamily="34" charset="0"/>
            </a:rPr>
            <a:t>(Part A, B...)</a:t>
          </a:r>
        </a:p>
      </xdr:txBody>
    </xdr:sp>
    <xdr:clientData/>
  </xdr:twoCellAnchor>
  <xdr:twoCellAnchor>
    <xdr:from>
      <xdr:col>17</xdr:col>
      <xdr:colOff>389282</xdr:colOff>
      <xdr:row>32</xdr:row>
      <xdr:rowOff>66262</xdr:rowOff>
    </xdr:from>
    <xdr:to>
      <xdr:col>21</xdr:col>
      <xdr:colOff>156686</xdr:colOff>
      <xdr:row>35</xdr:row>
      <xdr:rowOff>39688</xdr:rowOff>
    </xdr:to>
    <xdr:sp macro="" textlink="">
      <xdr:nvSpPr>
        <xdr:cNvPr id="24" name="Rectangle: Rounded Corners 23">
          <a:extLst>
            <a:ext uri="{FF2B5EF4-FFF2-40B4-BE49-F238E27FC236}">
              <a16:creationId xmlns:a16="http://schemas.microsoft.com/office/drawing/2014/main" id="{00000000-0008-0000-0100-000018000000}"/>
            </a:ext>
          </a:extLst>
        </xdr:cNvPr>
        <xdr:cNvSpPr/>
      </xdr:nvSpPr>
      <xdr:spPr>
        <a:xfrm>
          <a:off x="10922345" y="9853200"/>
          <a:ext cx="2339154" cy="521113"/>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Additional notes</a:t>
          </a:r>
          <a:r>
            <a:rPr lang="en-GB" sz="1050" b="1" baseline="0">
              <a:latin typeface="Open Sans" panose="020B0606030504020204" pitchFamily="34" charset="0"/>
              <a:ea typeface="Open Sans" panose="020B0606030504020204" pitchFamily="34" charset="0"/>
              <a:cs typeface="Open Sans" panose="020B0606030504020204" pitchFamily="34" charset="0"/>
            </a:rPr>
            <a:t> are often included in italics. </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17</xdr:col>
      <xdr:colOff>182219</xdr:colOff>
      <xdr:row>34</xdr:row>
      <xdr:rowOff>149087</xdr:rowOff>
    </xdr:from>
    <xdr:to>
      <xdr:col>17</xdr:col>
      <xdr:colOff>455544</xdr:colOff>
      <xdr:row>37</xdr:row>
      <xdr:rowOff>132522</xdr:rowOff>
    </xdr:to>
    <xdr:cxnSp macro="">
      <xdr:nvCxnSpPr>
        <xdr:cNvPr id="25" name="Straight Arrow Connector 24">
          <a:extLst>
            <a:ext uri="{FF2B5EF4-FFF2-40B4-BE49-F238E27FC236}">
              <a16:creationId xmlns:a16="http://schemas.microsoft.com/office/drawing/2014/main" id="{00000000-0008-0000-0100-000019000000}"/>
            </a:ext>
          </a:extLst>
        </xdr:cNvPr>
        <xdr:cNvCxnSpPr/>
      </xdr:nvCxnSpPr>
      <xdr:spPr>
        <a:xfrm flipH="1">
          <a:off x="10229023" y="10510630"/>
          <a:ext cx="273325" cy="554935"/>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8</xdr:col>
      <xdr:colOff>57978</xdr:colOff>
      <xdr:row>35</xdr:row>
      <xdr:rowOff>33131</xdr:rowOff>
    </xdr:from>
    <xdr:to>
      <xdr:col>8</xdr:col>
      <xdr:colOff>372717</xdr:colOff>
      <xdr:row>36</xdr:row>
      <xdr:rowOff>74544</xdr:rowOff>
    </xdr:to>
    <xdr:cxnSp macro="">
      <xdr:nvCxnSpPr>
        <xdr:cNvPr id="30" name="Straight Arrow Connector 29">
          <a:extLst>
            <a:ext uri="{FF2B5EF4-FFF2-40B4-BE49-F238E27FC236}">
              <a16:creationId xmlns:a16="http://schemas.microsoft.com/office/drawing/2014/main" id="{00000000-0008-0000-0100-00001E000000}"/>
            </a:ext>
          </a:extLst>
        </xdr:cNvPr>
        <xdr:cNvCxnSpPr/>
      </xdr:nvCxnSpPr>
      <xdr:spPr>
        <a:xfrm flipH="1">
          <a:off x="4588565" y="10585174"/>
          <a:ext cx="314739" cy="231913"/>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226011</xdr:colOff>
      <xdr:row>35</xdr:row>
      <xdr:rowOff>80137</xdr:rowOff>
    </xdr:from>
    <xdr:to>
      <xdr:col>10</xdr:col>
      <xdr:colOff>231913</xdr:colOff>
      <xdr:row>36</xdr:row>
      <xdr:rowOff>161097</xdr:rowOff>
    </xdr:to>
    <xdr:cxnSp macro="">
      <xdr:nvCxnSpPr>
        <xdr:cNvPr id="34" name="Straight Arrow Connector 33">
          <a:extLst>
            <a:ext uri="{FF2B5EF4-FFF2-40B4-BE49-F238E27FC236}">
              <a16:creationId xmlns:a16="http://schemas.microsoft.com/office/drawing/2014/main" id="{00000000-0008-0000-0100-000022000000}"/>
            </a:ext>
          </a:extLst>
        </xdr:cNvPr>
        <xdr:cNvCxnSpPr>
          <a:stCxn id="23" idx="2"/>
        </xdr:cNvCxnSpPr>
      </xdr:nvCxnSpPr>
      <xdr:spPr>
        <a:xfrm>
          <a:off x="5950536" y="10643362"/>
          <a:ext cx="5902" cy="271460"/>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455543</xdr:colOff>
      <xdr:row>39</xdr:row>
      <xdr:rowOff>182218</xdr:rowOff>
    </xdr:from>
    <xdr:to>
      <xdr:col>3</xdr:col>
      <xdr:colOff>461310</xdr:colOff>
      <xdr:row>44</xdr:row>
      <xdr:rowOff>78557</xdr:rowOff>
    </xdr:to>
    <xdr:cxnSp macro="">
      <xdr:nvCxnSpPr>
        <xdr:cNvPr id="37" name="Straight Arrow Connector 36">
          <a:extLst>
            <a:ext uri="{FF2B5EF4-FFF2-40B4-BE49-F238E27FC236}">
              <a16:creationId xmlns:a16="http://schemas.microsoft.com/office/drawing/2014/main" id="{00000000-0008-0000-0100-000025000000}"/>
            </a:ext>
          </a:extLst>
        </xdr:cNvPr>
        <xdr:cNvCxnSpPr/>
      </xdr:nvCxnSpPr>
      <xdr:spPr>
        <a:xfrm flipH="1" flipV="1">
          <a:off x="1921565" y="11496261"/>
          <a:ext cx="5767" cy="848839"/>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14</xdr:col>
      <xdr:colOff>596347</xdr:colOff>
      <xdr:row>44</xdr:row>
      <xdr:rowOff>67296</xdr:rowOff>
    </xdr:from>
    <xdr:to>
      <xdr:col>18</xdr:col>
      <xdr:colOff>156882</xdr:colOff>
      <xdr:row>49</xdr:row>
      <xdr:rowOff>134937</xdr:rowOff>
    </xdr:to>
    <xdr:sp macro="" textlink="">
      <xdr:nvSpPr>
        <xdr:cNvPr id="48" name="Rectangle: Rounded Corners 47">
          <a:extLst>
            <a:ext uri="{FF2B5EF4-FFF2-40B4-BE49-F238E27FC236}">
              <a16:creationId xmlns:a16="http://schemas.microsoft.com/office/drawing/2014/main" id="{00000000-0008-0000-0100-000030000000}"/>
            </a:ext>
          </a:extLst>
        </xdr:cNvPr>
        <xdr:cNvSpPr/>
      </xdr:nvSpPr>
      <xdr:spPr>
        <a:xfrm>
          <a:off x="9200597" y="12044984"/>
          <a:ext cx="2132285" cy="980453"/>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Wherever possible additional survey tips will appear. Please pay</a:t>
          </a:r>
          <a:r>
            <a:rPr lang="en-GB" sz="1050" b="1" baseline="0">
              <a:latin typeface="Open Sans" panose="020B0606030504020204" pitchFamily="34" charset="0"/>
              <a:ea typeface="Open Sans" panose="020B0606030504020204" pitchFamily="34" charset="0"/>
              <a:cs typeface="Open Sans" panose="020B0606030504020204" pitchFamily="34" charset="0"/>
            </a:rPr>
            <a:t> close attention to these. </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17</xdr:col>
      <xdr:colOff>374580</xdr:colOff>
      <xdr:row>40</xdr:row>
      <xdr:rowOff>107024</xdr:rowOff>
    </xdr:from>
    <xdr:to>
      <xdr:col>17</xdr:col>
      <xdr:colOff>385281</xdr:colOff>
      <xdr:row>45</xdr:row>
      <xdr:rowOff>128427</xdr:rowOff>
    </xdr:to>
    <xdr:cxnSp macro="">
      <xdr:nvCxnSpPr>
        <xdr:cNvPr id="50" name="Straight Arrow Connector 49">
          <a:extLst>
            <a:ext uri="{FF2B5EF4-FFF2-40B4-BE49-F238E27FC236}">
              <a16:creationId xmlns:a16="http://schemas.microsoft.com/office/drawing/2014/main" id="{00000000-0008-0000-0100-000032000000}"/>
            </a:ext>
          </a:extLst>
        </xdr:cNvPr>
        <xdr:cNvCxnSpPr/>
      </xdr:nvCxnSpPr>
      <xdr:spPr>
        <a:xfrm flipH="1" flipV="1">
          <a:off x="10370479" y="11718962"/>
          <a:ext cx="10701" cy="984605"/>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10</xdr:col>
      <xdr:colOff>293438</xdr:colOff>
      <xdr:row>44</xdr:row>
      <xdr:rowOff>77241</xdr:rowOff>
    </xdr:from>
    <xdr:to>
      <xdr:col>14</xdr:col>
      <xdr:colOff>472433</xdr:colOff>
      <xdr:row>49</xdr:row>
      <xdr:rowOff>60741</xdr:rowOff>
    </xdr:to>
    <xdr:sp macro="" textlink="">
      <xdr:nvSpPr>
        <xdr:cNvPr id="28" name="Rectangle: Rounded Corners 27">
          <a:extLst>
            <a:ext uri="{FF2B5EF4-FFF2-40B4-BE49-F238E27FC236}">
              <a16:creationId xmlns:a16="http://schemas.microsoft.com/office/drawing/2014/main" id="{00000000-0008-0000-0100-00001C000000}"/>
            </a:ext>
          </a:extLst>
        </xdr:cNvPr>
        <xdr:cNvSpPr/>
      </xdr:nvSpPr>
      <xdr:spPr>
        <a:xfrm>
          <a:off x="6049851" y="12343784"/>
          <a:ext cx="2630647" cy="936000"/>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Cells that are already i</a:t>
          </a:r>
          <a:r>
            <a:rPr lang="en-GB" sz="1050" b="1" baseline="0">
              <a:latin typeface="Open Sans" panose="020B0606030504020204" pitchFamily="34" charset="0"/>
              <a:ea typeface="Open Sans" panose="020B0606030504020204" pitchFamily="34" charset="0"/>
              <a:cs typeface="Open Sans" panose="020B0606030504020204" pitchFamily="34" charset="0"/>
            </a:rPr>
            <a:t>n white or in grey cannot be completed. </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14</xdr:col>
      <xdr:colOff>1304</xdr:colOff>
      <xdr:row>42</xdr:row>
      <xdr:rowOff>22412</xdr:rowOff>
    </xdr:from>
    <xdr:to>
      <xdr:col>15</xdr:col>
      <xdr:colOff>224117</xdr:colOff>
      <xdr:row>45</xdr:row>
      <xdr:rowOff>95964</xdr:rowOff>
    </xdr:to>
    <xdr:cxnSp macro="">
      <xdr:nvCxnSpPr>
        <xdr:cNvPr id="29" name="Straight Arrow Connector 28">
          <a:extLst>
            <a:ext uri="{FF2B5EF4-FFF2-40B4-BE49-F238E27FC236}">
              <a16:creationId xmlns:a16="http://schemas.microsoft.com/office/drawing/2014/main" id="{00000000-0008-0000-0100-00001D000000}"/>
            </a:ext>
          </a:extLst>
        </xdr:cNvPr>
        <xdr:cNvCxnSpPr/>
      </xdr:nvCxnSpPr>
      <xdr:spPr>
        <a:xfrm flipV="1">
          <a:off x="8103157" y="11945471"/>
          <a:ext cx="827931" cy="645052"/>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274674</xdr:colOff>
      <xdr:row>37</xdr:row>
      <xdr:rowOff>146892</xdr:rowOff>
    </xdr:from>
    <xdr:to>
      <xdr:col>22</xdr:col>
      <xdr:colOff>84174</xdr:colOff>
      <xdr:row>39</xdr:row>
      <xdr:rowOff>53857</xdr:rowOff>
    </xdr:to>
    <xdr:sp macro="" textlink="">
      <xdr:nvSpPr>
        <xdr:cNvPr id="33" name="Arrow: Right 32">
          <a:extLst>
            <a:ext uri="{FF2B5EF4-FFF2-40B4-BE49-F238E27FC236}">
              <a16:creationId xmlns:a16="http://schemas.microsoft.com/office/drawing/2014/main" id="{00000000-0008-0000-0100-000021000000}"/>
            </a:ext>
          </a:extLst>
        </xdr:cNvPr>
        <xdr:cNvSpPr/>
      </xdr:nvSpPr>
      <xdr:spPr>
        <a:xfrm>
          <a:off x="12701476" y="10602241"/>
          <a:ext cx="418657" cy="283535"/>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18</xdr:col>
      <xdr:colOff>224117</xdr:colOff>
      <xdr:row>44</xdr:row>
      <xdr:rowOff>79375</xdr:rowOff>
    </xdr:from>
    <xdr:to>
      <xdr:col>22</xdr:col>
      <xdr:colOff>156882</xdr:colOff>
      <xdr:row>49</xdr:row>
      <xdr:rowOff>129177</xdr:rowOff>
    </xdr:to>
    <xdr:sp macro="" textlink="">
      <xdr:nvSpPr>
        <xdr:cNvPr id="36" name="Rectangle: Rounded Corners 35">
          <a:extLst>
            <a:ext uri="{FF2B5EF4-FFF2-40B4-BE49-F238E27FC236}">
              <a16:creationId xmlns:a16="http://schemas.microsoft.com/office/drawing/2014/main" id="{00000000-0008-0000-0100-000024000000}"/>
            </a:ext>
          </a:extLst>
        </xdr:cNvPr>
        <xdr:cNvSpPr/>
      </xdr:nvSpPr>
      <xdr:spPr>
        <a:xfrm>
          <a:off x="11400117" y="12057063"/>
          <a:ext cx="2504515" cy="962614"/>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Please take note of any additional instructions to scroll</a:t>
          </a:r>
          <a:r>
            <a:rPr lang="en-GB" sz="1050" b="1" baseline="0">
              <a:latin typeface="Open Sans" panose="020B0606030504020204" pitchFamily="34" charset="0"/>
              <a:ea typeface="Open Sans" panose="020B0606030504020204" pitchFamily="34" charset="0"/>
              <a:cs typeface="Open Sans" panose="020B0606030504020204" pitchFamily="34" charset="0"/>
            </a:rPr>
            <a:t> to the right of the screen or down the screen.</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12</xdr:col>
      <xdr:colOff>280666</xdr:colOff>
      <xdr:row>32</xdr:row>
      <xdr:rowOff>53508</xdr:rowOff>
    </xdr:from>
    <xdr:to>
      <xdr:col>17</xdr:col>
      <xdr:colOff>248559</xdr:colOff>
      <xdr:row>35</xdr:row>
      <xdr:rowOff>44451</xdr:rowOff>
    </xdr:to>
    <xdr:sp macro="" textlink="">
      <xdr:nvSpPr>
        <xdr:cNvPr id="41" name="Rectangle: Rounded Corners 40">
          <a:extLst>
            <a:ext uri="{FF2B5EF4-FFF2-40B4-BE49-F238E27FC236}">
              <a16:creationId xmlns:a16="http://schemas.microsoft.com/office/drawing/2014/main" id="{00000000-0008-0000-0100-000029000000}"/>
            </a:ext>
          </a:extLst>
        </xdr:cNvPr>
        <xdr:cNvSpPr/>
      </xdr:nvSpPr>
      <xdr:spPr>
        <a:xfrm>
          <a:off x="7224391" y="10045233"/>
          <a:ext cx="3015893" cy="562443"/>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r>
            <a:rPr lang="en-GB" sz="1050" b="1">
              <a:latin typeface="Open Sans" panose="020B0606030504020204" pitchFamily="34" charset="0"/>
              <a:ea typeface="Open Sans" panose="020B0606030504020204" pitchFamily="34" charset="0"/>
              <a:cs typeface="Open Sans" panose="020B0606030504020204" pitchFamily="34" charset="0"/>
            </a:rPr>
            <a:t>Description also includes the</a:t>
          </a:r>
          <a:r>
            <a:rPr lang="en-GB" sz="1050" b="1" baseline="0">
              <a:latin typeface="Open Sans" panose="020B0606030504020204" pitchFamily="34" charset="0"/>
              <a:ea typeface="Open Sans" panose="020B0606030504020204" pitchFamily="34" charset="0"/>
              <a:cs typeface="Open Sans" panose="020B0606030504020204" pitchFamily="34" charset="0"/>
            </a:rPr>
            <a:t> number of questions that will be asked in this tab</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10</xdr:col>
      <xdr:colOff>132523</xdr:colOff>
      <xdr:row>32</xdr:row>
      <xdr:rowOff>66675</xdr:rowOff>
    </xdr:from>
    <xdr:to>
      <xdr:col>12</xdr:col>
      <xdr:colOff>542925</xdr:colOff>
      <xdr:row>32</xdr:row>
      <xdr:rowOff>69989</xdr:rowOff>
    </xdr:to>
    <xdr:cxnSp macro="">
      <xdr:nvCxnSpPr>
        <xdr:cNvPr id="42" name="Straight Arrow Connector 41">
          <a:extLst>
            <a:ext uri="{FF2B5EF4-FFF2-40B4-BE49-F238E27FC236}">
              <a16:creationId xmlns:a16="http://schemas.microsoft.com/office/drawing/2014/main" id="{00000000-0008-0000-0100-00002A000000}"/>
            </a:ext>
          </a:extLst>
        </xdr:cNvPr>
        <xdr:cNvCxnSpPr/>
      </xdr:nvCxnSpPr>
      <xdr:spPr>
        <a:xfrm flipH="1">
          <a:off x="5857048" y="10058400"/>
          <a:ext cx="1629602" cy="3314"/>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443753</xdr:colOff>
      <xdr:row>42</xdr:row>
      <xdr:rowOff>186018</xdr:rowOff>
    </xdr:from>
    <xdr:to>
      <xdr:col>21</xdr:col>
      <xdr:colOff>443753</xdr:colOff>
      <xdr:row>45</xdr:row>
      <xdr:rowOff>10518</xdr:rowOff>
    </xdr:to>
    <xdr:cxnSp macro="">
      <xdr:nvCxnSpPr>
        <xdr:cNvPr id="56" name="Straight Arrow Connector 55">
          <a:extLst>
            <a:ext uri="{FF2B5EF4-FFF2-40B4-BE49-F238E27FC236}">
              <a16:creationId xmlns:a16="http://schemas.microsoft.com/office/drawing/2014/main" id="{00000000-0008-0000-0100-000038000000}"/>
            </a:ext>
          </a:extLst>
        </xdr:cNvPr>
        <xdr:cNvCxnSpPr/>
      </xdr:nvCxnSpPr>
      <xdr:spPr>
        <a:xfrm flipH="1" flipV="1">
          <a:off x="12781429" y="11683253"/>
          <a:ext cx="0" cy="396000"/>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21</xdr:col>
      <xdr:colOff>295274</xdr:colOff>
      <xdr:row>40</xdr:row>
      <xdr:rowOff>21296</xdr:rowOff>
    </xdr:from>
    <xdr:to>
      <xdr:col>21</xdr:col>
      <xdr:colOff>578809</xdr:colOff>
      <xdr:row>42</xdr:row>
      <xdr:rowOff>63383</xdr:rowOff>
    </xdr:to>
    <xdr:sp macro="" textlink="">
      <xdr:nvSpPr>
        <xdr:cNvPr id="62" name="Arrow: Right 61">
          <a:extLst>
            <a:ext uri="{FF2B5EF4-FFF2-40B4-BE49-F238E27FC236}">
              <a16:creationId xmlns:a16="http://schemas.microsoft.com/office/drawing/2014/main" id="{00000000-0008-0000-0100-00003E000000}"/>
            </a:ext>
          </a:extLst>
        </xdr:cNvPr>
        <xdr:cNvSpPr/>
      </xdr:nvSpPr>
      <xdr:spPr>
        <a:xfrm rot="5400000">
          <a:off x="12654515" y="11109060"/>
          <a:ext cx="418657" cy="283535"/>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6</xdr:col>
      <xdr:colOff>405848</xdr:colOff>
      <xdr:row>40</xdr:row>
      <xdr:rowOff>190500</xdr:rowOff>
    </xdr:from>
    <xdr:to>
      <xdr:col>6</xdr:col>
      <xdr:colOff>416656</xdr:colOff>
      <xdr:row>45</xdr:row>
      <xdr:rowOff>7608</xdr:rowOff>
    </xdr:to>
    <xdr:cxnSp macro="">
      <xdr:nvCxnSpPr>
        <xdr:cNvPr id="45" name="Straight Arrow Connector 44">
          <a:extLst>
            <a:ext uri="{FF2B5EF4-FFF2-40B4-BE49-F238E27FC236}">
              <a16:creationId xmlns:a16="http://schemas.microsoft.com/office/drawing/2014/main" id="{00000000-0008-0000-0100-00002D000000}"/>
            </a:ext>
          </a:extLst>
        </xdr:cNvPr>
        <xdr:cNvCxnSpPr/>
      </xdr:nvCxnSpPr>
      <xdr:spPr>
        <a:xfrm flipH="1" flipV="1">
          <a:off x="3710609" y="11695043"/>
          <a:ext cx="10808" cy="769608"/>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0</xdr:col>
      <xdr:colOff>115956</xdr:colOff>
      <xdr:row>44</xdr:row>
      <xdr:rowOff>16566</xdr:rowOff>
    </xdr:from>
    <xdr:to>
      <xdr:col>3</xdr:col>
      <xdr:colOff>103513</xdr:colOff>
      <xdr:row>49</xdr:row>
      <xdr:rowOff>151376</xdr:rowOff>
    </xdr:to>
    <xdr:sp macro="" textlink="">
      <xdr:nvSpPr>
        <xdr:cNvPr id="57" name="Rectangle: Rounded Corners 56">
          <a:extLst>
            <a:ext uri="{FF2B5EF4-FFF2-40B4-BE49-F238E27FC236}">
              <a16:creationId xmlns:a16="http://schemas.microsoft.com/office/drawing/2014/main" id="{00000000-0008-0000-0100-000039000000}"/>
            </a:ext>
          </a:extLst>
        </xdr:cNvPr>
        <xdr:cNvSpPr/>
      </xdr:nvSpPr>
      <xdr:spPr>
        <a:xfrm>
          <a:off x="115956" y="12283109"/>
          <a:ext cx="1453579" cy="1087310"/>
        </a:xfrm>
        <a:prstGeom prst="roundRect">
          <a:avLst/>
        </a:prstGeom>
        <a:solidFill>
          <a:schemeClr val="accent3">
            <a:lumMod val="75000"/>
          </a:schemeClr>
        </a:solidFill>
        <a:ln>
          <a:no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r>
            <a:rPr lang="en-GB" sz="1050" b="1">
              <a:latin typeface="Open Sans" panose="020B0606030504020204" pitchFamily="34" charset="0"/>
              <a:ea typeface="Open Sans" panose="020B0606030504020204" pitchFamily="34" charset="0"/>
              <a:cs typeface="Open Sans" panose="020B0606030504020204" pitchFamily="34" charset="0"/>
            </a:rPr>
            <a:t>Most questions have a note on the number of parts</a:t>
          </a:r>
          <a:r>
            <a:rPr lang="en-GB" sz="1050" b="1" baseline="0">
              <a:latin typeface="Open Sans" panose="020B0606030504020204" pitchFamily="34" charset="0"/>
              <a:ea typeface="Open Sans" panose="020B0606030504020204" pitchFamily="34" charset="0"/>
              <a:cs typeface="Open Sans" panose="020B0606030504020204" pitchFamily="34" charset="0"/>
            </a:rPr>
            <a:t> it includes</a:t>
          </a:r>
          <a:endParaRPr lang="en-GB" sz="1050" b="1">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2</xdr:col>
      <xdr:colOff>596348</xdr:colOff>
      <xdr:row>39</xdr:row>
      <xdr:rowOff>41414</xdr:rowOff>
    </xdr:from>
    <xdr:to>
      <xdr:col>3</xdr:col>
      <xdr:colOff>173935</xdr:colOff>
      <xdr:row>44</xdr:row>
      <xdr:rowOff>157371</xdr:rowOff>
    </xdr:to>
    <xdr:cxnSp macro="">
      <xdr:nvCxnSpPr>
        <xdr:cNvPr id="58" name="Straight Arrow Connector 57">
          <a:extLst>
            <a:ext uri="{FF2B5EF4-FFF2-40B4-BE49-F238E27FC236}">
              <a16:creationId xmlns:a16="http://schemas.microsoft.com/office/drawing/2014/main" id="{00000000-0008-0000-0100-00003A000000}"/>
            </a:ext>
          </a:extLst>
        </xdr:cNvPr>
        <xdr:cNvCxnSpPr/>
      </xdr:nvCxnSpPr>
      <xdr:spPr>
        <a:xfrm flipV="1">
          <a:off x="1449457" y="11355457"/>
          <a:ext cx="190500" cy="1068457"/>
        </a:xfrm>
        <a:prstGeom prst="straightConnector1">
          <a:avLst/>
        </a:prstGeom>
        <a:ln w="19050">
          <a:solidFill>
            <a:schemeClr val="accent3">
              <a:lumMod val="75000"/>
            </a:schemeClr>
          </a:solidFill>
          <a:tailEnd type="triangle"/>
        </a:ln>
      </xdr:spPr>
      <xdr:style>
        <a:lnRef idx="1">
          <a:schemeClr val="accent1"/>
        </a:lnRef>
        <a:fillRef idx="0">
          <a:schemeClr val="accent1"/>
        </a:fillRef>
        <a:effectRef idx="0">
          <a:schemeClr val="accent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619125</xdr:colOff>
          <xdr:row>37</xdr:row>
          <xdr:rowOff>428625</xdr:rowOff>
        </xdr:from>
        <xdr:to>
          <xdr:col>1</xdr:col>
          <xdr:colOff>866775</xdr:colOff>
          <xdr:row>39</xdr:row>
          <xdr:rowOff>38100</xdr:rowOff>
        </xdr:to>
        <xdr:sp macro="" textlink="">
          <xdr:nvSpPr>
            <xdr:cNvPr id="4098" name="Check Box 2" hidden="1">
              <a:extLst>
                <a:ext uri="{63B3BB69-23CF-44E3-9099-C40C66FF867C}">
                  <a14:compatExt spid="_x0000_s4098"/>
                </a:ext>
                <a:ext uri="{FF2B5EF4-FFF2-40B4-BE49-F238E27FC236}">
                  <a16:creationId xmlns:a16="http://schemas.microsoft.com/office/drawing/2014/main" id="{00000000-0008-0000-0200-000002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619125</xdr:colOff>
          <xdr:row>37</xdr:row>
          <xdr:rowOff>428625</xdr:rowOff>
        </xdr:from>
        <xdr:to>
          <xdr:col>2</xdr:col>
          <xdr:colOff>866775</xdr:colOff>
          <xdr:row>39</xdr:row>
          <xdr:rowOff>38100</xdr:rowOff>
        </xdr:to>
        <xdr:sp macro="" textlink="">
          <xdr:nvSpPr>
            <xdr:cNvPr id="4104" name="Check Box 8" hidden="1">
              <a:extLst>
                <a:ext uri="{63B3BB69-23CF-44E3-9099-C40C66FF867C}">
                  <a14:compatExt spid="_x0000_s4104"/>
                </a:ext>
                <a:ext uri="{FF2B5EF4-FFF2-40B4-BE49-F238E27FC236}">
                  <a16:creationId xmlns:a16="http://schemas.microsoft.com/office/drawing/2014/main" id="{00000000-0008-0000-0200-00000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3</xdr:col>
          <xdr:colOff>619125</xdr:colOff>
          <xdr:row>37</xdr:row>
          <xdr:rowOff>428625</xdr:rowOff>
        </xdr:from>
        <xdr:to>
          <xdr:col>3</xdr:col>
          <xdr:colOff>866775</xdr:colOff>
          <xdr:row>39</xdr:row>
          <xdr:rowOff>38100</xdr:rowOff>
        </xdr:to>
        <xdr:sp macro="" textlink="">
          <xdr:nvSpPr>
            <xdr:cNvPr id="4105" name="Check Box 9" hidden="1">
              <a:extLst>
                <a:ext uri="{63B3BB69-23CF-44E3-9099-C40C66FF867C}">
                  <a14:compatExt spid="_x0000_s4105"/>
                </a:ext>
                <a:ext uri="{FF2B5EF4-FFF2-40B4-BE49-F238E27FC236}">
                  <a16:creationId xmlns:a16="http://schemas.microsoft.com/office/drawing/2014/main" id="{00000000-0008-0000-0200-000009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619125</xdr:colOff>
          <xdr:row>37</xdr:row>
          <xdr:rowOff>428625</xdr:rowOff>
        </xdr:from>
        <xdr:to>
          <xdr:col>4</xdr:col>
          <xdr:colOff>866775</xdr:colOff>
          <xdr:row>39</xdr:row>
          <xdr:rowOff>38100</xdr:rowOff>
        </xdr:to>
        <xdr:sp macro="" textlink="">
          <xdr:nvSpPr>
            <xdr:cNvPr id="4106" name="Check Box 10" hidden="1">
              <a:extLst>
                <a:ext uri="{63B3BB69-23CF-44E3-9099-C40C66FF867C}">
                  <a14:compatExt spid="_x0000_s4106"/>
                </a:ext>
                <a:ext uri="{FF2B5EF4-FFF2-40B4-BE49-F238E27FC236}">
                  <a16:creationId xmlns:a16="http://schemas.microsoft.com/office/drawing/2014/main" id="{00000000-0008-0000-0200-00000A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5</xdr:col>
          <xdr:colOff>619125</xdr:colOff>
          <xdr:row>37</xdr:row>
          <xdr:rowOff>428625</xdr:rowOff>
        </xdr:from>
        <xdr:to>
          <xdr:col>5</xdr:col>
          <xdr:colOff>866775</xdr:colOff>
          <xdr:row>39</xdr:row>
          <xdr:rowOff>38100</xdr:rowOff>
        </xdr:to>
        <xdr:sp macro="" textlink="">
          <xdr:nvSpPr>
            <xdr:cNvPr id="4107" name="Check Box 11" hidden="1">
              <a:extLst>
                <a:ext uri="{63B3BB69-23CF-44E3-9099-C40C66FF867C}">
                  <a14:compatExt spid="_x0000_s4107"/>
                </a:ext>
                <a:ext uri="{FF2B5EF4-FFF2-40B4-BE49-F238E27FC236}">
                  <a16:creationId xmlns:a16="http://schemas.microsoft.com/office/drawing/2014/main" id="{00000000-0008-0000-0200-00000B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12700">
                  <a:solidFill>
                    <a:srgbClr val="333333" mc:Ignorable="a14" a14:legacySpreadsheetColorIndex="63"/>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19</xdr:row>
          <xdr:rowOff>142875</xdr:rowOff>
        </xdr:from>
        <xdr:to>
          <xdr:col>3</xdr:col>
          <xdr:colOff>400050</xdr:colOff>
          <xdr:row>21</xdr:row>
          <xdr:rowOff>47625</xdr:rowOff>
        </xdr:to>
        <xdr:sp macro="" textlink="">
          <xdr:nvSpPr>
            <xdr:cNvPr id="4119" name="Option Button 23" hidden="1">
              <a:extLst>
                <a:ext uri="{63B3BB69-23CF-44E3-9099-C40C66FF867C}">
                  <a14:compatExt spid="_x0000_s4119"/>
                </a:ext>
                <a:ext uri="{FF2B5EF4-FFF2-40B4-BE49-F238E27FC236}">
                  <a16:creationId xmlns:a16="http://schemas.microsoft.com/office/drawing/2014/main" id="{00000000-0008-0000-0200-000017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2</xdr:col>
          <xdr:colOff>676275</xdr:colOff>
          <xdr:row>20</xdr:row>
          <xdr:rowOff>152400</xdr:rowOff>
        </xdr:from>
        <xdr:to>
          <xdr:col>3</xdr:col>
          <xdr:colOff>400050</xdr:colOff>
          <xdr:row>22</xdr:row>
          <xdr:rowOff>66675</xdr:rowOff>
        </xdr:to>
        <xdr:sp macro="" textlink="">
          <xdr:nvSpPr>
            <xdr:cNvPr id="4120" name="Option Button 24" hidden="1">
              <a:extLst>
                <a:ext uri="{63B3BB69-23CF-44E3-9099-C40C66FF867C}">
                  <a14:compatExt spid="_x0000_s4120"/>
                </a:ext>
                <a:ext uri="{FF2B5EF4-FFF2-40B4-BE49-F238E27FC236}">
                  <a16:creationId xmlns:a16="http://schemas.microsoft.com/office/drawing/2014/main" id="{00000000-0008-0000-0200-00001810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52917</xdr:colOff>
      <xdr:row>16</xdr:row>
      <xdr:rowOff>105836</xdr:rowOff>
    </xdr:from>
    <xdr:to>
      <xdr:col>0</xdr:col>
      <xdr:colOff>338667</xdr:colOff>
      <xdr:row>17</xdr:row>
      <xdr:rowOff>111741</xdr:rowOff>
    </xdr:to>
    <xdr:sp macro="" textlink="">
      <xdr:nvSpPr>
        <xdr:cNvPr id="9" name="Arrow: Right 8">
          <a:extLst>
            <a:ext uri="{FF2B5EF4-FFF2-40B4-BE49-F238E27FC236}">
              <a16:creationId xmlns:a16="http://schemas.microsoft.com/office/drawing/2014/main" id="{00000000-0008-0000-0200-000009000000}"/>
            </a:ext>
          </a:extLst>
        </xdr:cNvPr>
        <xdr:cNvSpPr/>
      </xdr:nvSpPr>
      <xdr:spPr>
        <a:xfrm rot="5400000">
          <a:off x="-8244" y="3606580"/>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57150</xdr:colOff>
      <xdr:row>27</xdr:row>
      <xdr:rowOff>99485</xdr:rowOff>
    </xdr:from>
    <xdr:to>
      <xdr:col>0</xdr:col>
      <xdr:colOff>342900</xdr:colOff>
      <xdr:row>29</xdr:row>
      <xdr:rowOff>84224</xdr:rowOff>
    </xdr:to>
    <xdr:sp macro="" textlink="">
      <xdr:nvSpPr>
        <xdr:cNvPr id="11" name="Arrow: Right 10">
          <a:extLst>
            <a:ext uri="{FF2B5EF4-FFF2-40B4-BE49-F238E27FC236}">
              <a16:creationId xmlns:a16="http://schemas.microsoft.com/office/drawing/2014/main" id="{00000000-0008-0000-0200-00000B000000}"/>
            </a:ext>
          </a:extLst>
        </xdr:cNvPr>
        <xdr:cNvSpPr/>
      </xdr:nvSpPr>
      <xdr:spPr>
        <a:xfrm rot="5400000">
          <a:off x="-4011" y="6119063"/>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wsDr>
</file>

<file path=xl/drawings/drawing4.xml><?xml version="1.0" encoding="utf-8"?>
<xdr:wsDr xmlns:xdr="http://schemas.openxmlformats.org/drawingml/2006/spreadsheetDrawing" xmlns:a="http://schemas.openxmlformats.org/drawingml/2006/main">
  <xdr:oneCellAnchor>
    <xdr:from>
      <xdr:col>6</xdr:col>
      <xdr:colOff>247650</xdr:colOff>
      <xdr:row>8</xdr:row>
      <xdr:rowOff>19050</xdr:rowOff>
    </xdr:from>
    <xdr:ext cx="361950" cy="361950"/>
    <xdr:pic>
      <xdr:nvPicPr>
        <xdr:cNvPr id="2" name="Graphic 1" descr="Lightbulb and gear">
          <a:extLst>
            <a:ext uri="{FF2B5EF4-FFF2-40B4-BE49-F238E27FC236}">
              <a16:creationId xmlns:a16="http://schemas.microsoft.com/office/drawing/2014/main" id="{00000000-0008-0000-03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10029825" y="2362200"/>
          <a:ext cx="361950" cy="361950"/>
        </a:xfrm>
        <a:prstGeom prst="rect">
          <a:avLst/>
        </a:prstGeom>
      </xdr:spPr>
    </xdr:pic>
    <xdr:clientData/>
  </xdr:oneCellAnchor>
  <xdr:twoCellAnchor>
    <xdr:from>
      <xdr:col>0</xdr:col>
      <xdr:colOff>59532</xdr:colOff>
      <xdr:row>17</xdr:row>
      <xdr:rowOff>23812</xdr:rowOff>
    </xdr:from>
    <xdr:to>
      <xdr:col>0</xdr:col>
      <xdr:colOff>345282</xdr:colOff>
      <xdr:row>19</xdr:row>
      <xdr:rowOff>3259</xdr:rowOff>
    </xdr:to>
    <xdr:sp macro="" textlink="">
      <xdr:nvSpPr>
        <xdr:cNvPr id="3" name="Arrow: Right 2">
          <a:extLst>
            <a:ext uri="{FF2B5EF4-FFF2-40B4-BE49-F238E27FC236}">
              <a16:creationId xmlns:a16="http://schemas.microsoft.com/office/drawing/2014/main" id="{00000000-0008-0000-0300-000003000000}"/>
            </a:ext>
          </a:extLst>
        </xdr:cNvPr>
        <xdr:cNvSpPr/>
      </xdr:nvSpPr>
      <xdr:spPr>
        <a:xfrm rot="5400000">
          <a:off x="3133" y="4309311"/>
          <a:ext cx="398547"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oneCellAnchor>
    <xdr:from>
      <xdr:col>1</xdr:col>
      <xdr:colOff>81279</xdr:colOff>
      <xdr:row>40</xdr:row>
      <xdr:rowOff>121325</xdr:rowOff>
    </xdr:from>
    <xdr:ext cx="445102" cy="445102"/>
    <xdr:pic>
      <xdr:nvPicPr>
        <xdr:cNvPr id="4" name="Graphic 3" descr="Lightbulb and gear">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00379" y="9208175"/>
          <a:ext cx="445102" cy="445102"/>
        </a:xfrm>
        <a:prstGeom prst="rect">
          <a:avLst/>
        </a:prstGeom>
      </xdr:spPr>
    </xdr:pic>
    <xdr:clientData/>
  </xdr:oneCellAnchor>
  <xdr:oneCellAnchor>
    <xdr:from>
      <xdr:col>1</xdr:col>
      <xdr:colOff>161925</xdr:colOff>
      <xdr:row>60</xdr:row>
      <xdr:rowOff>85725</xdr:rowOff>
    </xdr:from>
    <xdr:ext cx="361950" cy="361950"/>
    <xdr:pic>
      <xdr:nvPicPr>
        <xdr:cNvPr id="5" name="Graphic 4" descr="Lightbulb and gear">
          <a:extLst>
            <a:ext uri="{FF2B5EF4-FFF2-40B4-BE49-F238E27FC236}">
              <a16:creationId xmlns:a16="http://schemas.microsoft.com/office/drawing/2014/main" id="{00000000-0008-0000-03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81025" y="14239875"/>
          <a:ext cx="361950" cy="361950"/>
        </a:xfrm>
        <a:prstGeom prst="rect">
          <a:avLst/>
        </a:prstGeom>
      </xdr:spPr>
    </xdr:pic>
    <xdr:clientData/>
  </xdr:oneCellAnchor>
  <xdr:oneCellAnchor>
    <xdr:from>
      <xdr:col>1</xdr:col>
      <xdr:colOff>161925</xdr:colOff>
      <xdr:row>79</xdr:row>
      <xdr:rowOff>85725</xdr:rowOff>
    </xdr:from>
    <xdr:ext cx="361950" cy="361950"/>
    <xdr:pic>
      <xdr:nvPicPr>
        <xdr:cNvPr id="6" name="Graphic 5" descr="Lightbulb and gear">
          <a:extLst>
            <a:ext uri="{FF2B5EF4-FFF2-40B4-BE49-F238E27FC236}">
              <a16:creationId xmlns:a16="http://schemas.microsoft.com/office/drawing/2014/main" id="{00000000-0008-0000-03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581025" y="18630900"/>
          <a:ext cx="361950" cy="361950"/>
        </a:xfrm>
        <a:prstGeom prst="rect">
          <a:avLst/>
        </a:prstGeom>
      </xdr:spPr>
    </xdr:pic>
    <xdr:clientData/>
  </xdr:oneCellAnchor>
  <xdr:twoCellAnchor>
    <xdr:from>
      <xdr:col>8</xdr:col>
      <xdr:colOff>13516</xdr:colOff>
      <xdr:row>23</xdr:row>
      <xdr:rowOff>51012</xdr:rowOff>
    </xdr:from>
    <xdr:to>
      <xdr:col>8</xdr:col>
      <xdr:colOff>495903</xdr:colOff>
      <xdr:row>24</xdr:row>
      <xdr:rowOff>186531</xdr:rowOff>
    </xdr:to>
    <xdr:sp macro="" textlink="">
      <xdr:nvSpPr>
        <xdr:cNvPr id="7" name="Arrow: Right 6">
          <a:extLst>
            <a:ext uri="{FF2B5EF4-FFF2-40B4-BE49-F238E27FC236}">
              <a16:creationId xmlns:a16="http://schemas.microsoft.com/office/drawing/2014/main" id="{00000000-0008-0000-0300-000007000000}"/>
            </a:ext>
          </a:extLst>
        </xdr:cNvPr>
        <xdr:cNvSpPr/>
      </xdr:nvSpPr>
      <xdr:spPr>
        <a:xfrm>
          <a:off x="12681766" y="5551700"/>
          <a:ext cx="482387" cy="326019"/>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63500</xdr:colOff>
      <xdr:row>41</xdr:row>
      <xdr:rowOff>105833</xdr:rowOff>
    </xdr:from>
    <xdr:to>
      <xdr:col>0</xdr:col>
      <xdr:colOff>349250</xdr:colOff>
      <xdr:row>43</xdr:row>
      <xdr:rowOff>132905</xdr:rowOff>
    </xdr:to>
    <xdr:sp macro="" textlink="">
      <xdr:nvSpPr>
        <xdr:cNvPr id="8" name="Arrow: Right 7">
          <a:extLst>
            <a:ext uri="{FF2B5EF4-FFF2-40B4-BE49-F238E27FC236}">
              <a16:creationId xmlns:a16="http://schemas.microsoft.com/office/drawing/2014/main" id="{00000000-0008-0000-0300-000008000000}"/>
            </a:ext>
          </a:extLst>
        </xdr:cNvPr>
        <xdr:cNvSpPr/>
      </xdr:nvSpPr>
      <xdr:spPr>
        <a:xfrm rot="5400000">
          <a:off x="2339" y="9949169"/>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84667</xdr:colOff>
      <xdr:row>61</xdr:row>
      <xdr:rowOff>116416</xdr:rowOff>
    </xdr:from>
    <xdr:to>
      <xdr:col>0</xdr:col>
      <xdr:colOff>370417</xdr:colOff>
      <xdr:row>63</xdr:row>
      <xdr:rowOff>143488</xdr:rowOff>
    </xdr:to>
    <xdr:sp macro="" textlink="">
      <xdr:nvSpPr>
        <xdr:cNvPr id="9" name="Arrow: Right 8">
          <a:extLst>
            <a:ext uri="{FF2B5EF4-FFF2-40B4-BE49-F238E27FC236}">
              <a16:creationId xmlns:a16="http://schemas.microsoft.com/office/drawing/2014/main" id="{00000000-0008-0000-0300-000009000000}"/>
            </a:ext>
          </a:extLst>
        </xdr:cNvPr>
        <xdr:cNvSpPr/>
      </xdr:nvSpPr>
      <xdr:spPr>
        <a:xfrm rot="5400000">
          <a:off x="23506" y="14874652"/>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8</xdr:col>
      <xdr:colOff>0</xdr:colOff>
      <xdr:row>44</xdr:row>
      <xdr:rowOff>0</xdr:rowOff>
    </xdr:from>
    <xdr:to>
      <xdr:col>8</xdr:col>
      <xdr:colOff>482387</xdr:colOff>
      <xdr:row>45</xdr:row>
      <xdr:rowOff>135519</xdr:rowOff>
    </xdr:to>
    <xdr:sp macro="" textlink="">
      <xdr:nvSpPr>
        <xdr:cNvPr id="10" name="Arrow: Right 9">
          <a:extLst>
            <a:ext uri="{FF2B5EF4-FFF2-40B4-BE49-F238E27FC236}">
              <a16:creationId xmlns:a16="http://schemas.microsoft.com/office/drawing/2014/main" id="{00000000-0008-0000-0300-00000A000000}"/>
            </a:ext>
          </a:extLst>
        </xdr:cNvPr>
        <xdr:cNvSpPr/>
      </xdr:nvSpPr>
      <xdr:spPr>
        <a:xfrm>
          <a:off x="11391900" y="10353675"/>
          <a:ext cx="482387" cy="326019"/>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8</xdr:col>
      <xdr:colOff>31750</xdr:colOff>
      <xdr:row>63</xdr:row>
      <xdr:rowOff>137584</xdr:rowOff>
    </xdr:from>
    <xdr:to>
      <xdr:col>8</xdr:col>
      <xdr:colOff>514137</xdr:colOff>
      <xdr:row>65</xdr:row>
      <xdr:rowOff>82603</xdr:rowOff>
    </xdr:to>
    <xdr:sp macro="" textlink="">
      <xdr:nvSpPr>
        <xdr:cNvPr id="11" name="Arrow: Right 10">
          <a:extLst>
            <a:ext uri="{FF2B5EF4-FFF2-40B4-BE49-F238E27FC236}">
              <a16:creationId xmlns:a16="http://schemas.microsoft.com/office/drawing/2014/main" id="{00000000-0008-0000-0300-00000B000000}"/>
            </a:ext>
          </a:extLst>
        </xdr:cNvPr>
        <xdr:cNvSpPr/>
      </xdr:nvSpPr>
      <xdr:spPr>
        <a:xfrm>
          <a:off x="11423650" y="15215659"/>
          <a:ext cx="482387" cy="326019"/>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wsDr>
</file>

<file path=xl/drawings/drawing5.xml><?xml version="1.0" encoding="utf-8"?>
<xdr:wsDr xmlns:xdr="http://schemas.openxmlformats.org/drawingml/2006/spreadsheetDrawing" xmlns:a="http://schemas.openxmlformats.org/drawingml/2006/main">
  <xdr:oneCellAnchor>
    <xdr:from>
      <xdr:col>1</xdr:col>
      <xdr:colOff>161925</xdr:colOff>
      <xdr:row>20</xdr:row>
      <xdr:rowOff>85725</xdr:rowOff>
    </xdr:from>
    <xdr:ext cx="361950" cy="361950"/>
    <xdr:pic>
      <xdr:nvPicPr>
        <xdr:cNvPr id="2" name="Graphic 1" descr="Lightbulb and gear">
          <a:extLst>
            <a:ext uri="{FF2B5EF4-FFF2-40B4-BE49-F238E27FC236}">
              <a16:creationId xmlns:a16="http://schemas.microsoft.com/office/drawing/2014/main" id="{00000000-0008-0000-04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0075" y="5353050"/>
          <a:ext cx="361950" cy="361950"/>
        </a:xfrm>
        <a:prstGeom prst="rect">
          <a:avLst/>
        </a:prstGeom>
      </xdr:spPr>
    </xdr:pic>
    <xdr:clientData/>
  </xdr:oneCellAnchor>
  <xdr:oneCellAnchor>
    <xdr:from>
      <xdr:col>1</xdr:col>
      <xdr:colOff>161925</xdr:colOff>
      <xdr:row>58</xdr:row>
      <xdr:rowOff>85725</xdr:rowOff>
    </xdr:from>
    <xdr:ext cx="361950" cy="361950"/>
    <xdr:pic>
      <xdr:nvPicPr>
        <xdr:cNvPr id="3" name="Graphic 2" descr="Lightbulb and gear">
          <a:extLst>
            <a:ext uri="{FF2B5EF4-FFF2-40B4-BE49-F238E27FC236}">
              <a16:creationId xmlns:a16="http://schemas.microsoft.com/office/drawing/2014/main" id="{00000000-0008-0000-0400-00000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0075" y="19373850"/>
          <a:ext cx="361950" cy="361950"/>
        </a:xfrm>
        <a:prstGeom prst="rect">
          <a:avLst/>
        </a:prstGeom>
      </xdr:spPr>
    </xdr:pic>
    <xdr:clientData/>
  </xdr:oneCellAnchor>
  <xdr:oneCellAnchor>
    <xdr:from>
      <xdr:col>1</xdr:col>
      <xdr:colOff>161925</xdr:colOff>
      <xdr:row>39</xdr:row>
      <xdr:rowOff>85725</xdr:rowOff>
    </xdr:from>
    <xdr:ext cx="361950" cy="361950"/>
    <xdr:pic>
      <xdr:nvPicPr>
        <xdr:cNvPr id="4" name="Graphic 3" descr="Lightbulb and gear">
          <a:extLst>
            <a:ext uri="{FF2B5EF4-FFF2-40B4-BE49-F238E27FC236}">
              <a16:creationId xmlns:a16="http://schemas.microsoft.com/office/drawing/2014/main" id="{00000000-0008-0000-04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0075" y="10172700"/>
          <a:ext cx="361950" cy="361950"/>
        </a:xfrm>
        <a:prstGeom prst="rect">
          <a:avLst/>
        </a:prstGeom>
      </xdr:spPr>
    </xdr:pic>
    <xdr:clientData/>
  </xdr:oneCellAnchor>
  <xdr:twoCellAnchor>
    <xdr:from>
      <xdr:col>0</xdr:col>
      <xdr:colOff>136748</xdr:colOff>
      <xdr:row>5</xdr:row>
      <xdr:rowOff>10584</xdr:rowOff>
    </xdr:from>
    <xdr:to>
      <xdr:col>0</xdr:col>
      <xdr:colOff>422498</xdr:colOff>
      <xdr:row>7</xdr:row>
      <xdr:rowOff>12591</xdr:rowOff>
    </xdr:to>
    <xdr:sp macro="" textlink="">
      <xdr:nvSpPr>
        <xdr:cNvPr id="6" name="Arrow: Right 5">
          <a:extLst>
            <a:ext uri="{FF2B5EF4-FFF2-40B4-BE49-F238E27FC236}">
              <a16:creationId xmlns:a16="http://schemas.microsoft.com/office/drawing/2014/main" id="{00000000-0008-0000-0400-000006000000}"/>
            </a:ext>
          </a:extLst>
        </xdr:cNvPr>
        <xdr:cNvSpPr/>
      </xdr:nvSpPr>
      <xdr:spPr>
        <a:xfrm rot="5400000">
          <a:off x="78093" y="1673450"/>
          <a:ext cx="403059"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63500</xdr:colOff>
      <xdr:row>24</xdr:row>
      <xdr:rowOff>0</xdr:rowOff>
    </xdr:from>
    <xdr:to>
      <xdr:col>0</xdr:col>
      <xdr:colOff>349250</xdr:colOff>
      <xdr:row>26</xdr:row>
      <xdr:rowOff>5905</xdr:rowOff>
    </xdr:to>
    <xdr:sp macro="" textlink="">
      <xdr:nvSpPr>
        <xdr:cNvPr id="7" name="Arrow: Right 6">
          <a:extLst>
            <a:ext uri="{FF2B5EF4-FFF2-40B4-BE49-F238E27FC236}">
              <a16:creationId xmlns:a16="http://schemas.microsoft.com/office/drawing/2014/main" id="{00000000-0008-0000-0400-000007000000}"/>
            </a:ext>
          </a:extLst>
        </xdr:cNvPr>
        <xdr:cNvSpPr/>
      </xdr:nvSpPr>
      <xdr:spPr>
        <a:xfrm rot="5400000">
          <a:off x="3397" y="6441853"/>
          <a:ext cx="405955"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63498</xdr:colOff>
      <xdr:row>43</xdr:row>
      <xdr:rowOff>0</xdr:rowOff>
    </xdr:from>
    <xdr:to>
      <xdr:col>0</xdr:col>
      <xdr:colOff>349248</xdr:colOff>
      <xdr:row>45</xdr:row>
      <xdr:rowOff>5905</xdr:rowOff>
    </xdr:to>
    <xdr:sp macro="" textlink="">
      <xdr:nvSpPr>
        <xdr:cNvPr id="9" name="Arrow: Right 8">
          <a:extLst>
            <a:ext uri="{FF2B5EF4-FFF2-40B4-BE49-F238E27FC236}">
              <a16:creationId xmlns:a16="http://schemas.microsoft.com/office/drawing/2014/main" id="{00000000-0008-0000-0400-000009000000}"/>
            </a:ext>
          </a:extLst>
        </xdr:cNvPr>
        <xdr:cNvSpPr/>
      </xdr:nvSpPr>
      <xdr:spPr>
        <a:xfrm rot="5400000">
          <a:off x="3395" y="15890653"/>
          <a:ext cx="405955"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7</xdr:col>
      <xdr:colOff>0</xdr:colOff>
      <xdr:row>5</xdr:row>
      <xdr:rowOff>0</xdr:rowOff>
    </xdr:from>
    <xdr:to>
      <xdr:col>7</xdr:col>
      <xdr:colOff>482387</xdr:colOff>
      <xdr:row>6</xdr:row>
      <xdr:rowOff>114352</xdr:rowOff>
    </xdr:to>
    <xdr:sp macro="" textlink="">
      <xdr:nvSpPr>
        <xdr:cNvPr id="10" name="Arrow: Right 9">
          <a:extLst>
            <a:ext uri="{FF2B5EF4-FFF2-40B4-BE49-F238E27FC236}">
              <a16:creationId xmlns:a16="http://schemas.microsoft.com/office/drawing/2014/main" id="{00000000-0008-0000-0400-00000A000000}"/>
            </a:ext>
          </a:extLst>
        </xdr:cNvPr>
        <xdr:cNvSpPr/>
      </xdr:nvSpPr>
      <xdr:spPr>
        <a:xfrm>
          <a:off x="10458450" y="1619250"/>
          <a:ext cx="482387" cy="32390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7</xdr:col>
      <xdr:colOff>0</xdr:colOff>
      <xdr:row>24</xdr:row>
      <xdr:rowOff>0</xdr:rowOff>
    </xdr:from>
    <xdr:to>
      <xdr:col>7</xdr:col>
      <xdr:colOff>482387</xdr:colOff>
      <xdr:row>25</xdr:row>
      <xdr:rowOff>114352</xdr:rowOff>
    </xdr:to>
    <xdr:sp macro="" textlink="">
      <xdr:nvSpPr>
        <xdr:cNvPr id="11" name="Arrow: Right 10">
          <a:extLst>
            <a:ext uri="{FF2B5EF4-FFF2-40B4-BE49-F238E27FC236}">
              <a16:creationId xmlns:a16="http://schemas.microsoft.com/office/drawing/2014/main" id="{00000000-0008-0000-0400-00000B000000}"/>
            </a:ext>
          </a:extLst>
        </xdr:cNvPr>
        <xdr:cNvSpPr/>
      </xdr:nvSpPr>
      <xdr:spPr>
        <a:xfrm>
          <a:off x="10458450" y="6381750"/>
          <a:ext cx="482387" cy="32390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11</xdr:col>
      <xdr:colOff>0</xdr:colOff>
      <xdr:row>24</xdr:row>
      <xdr:rowOff>0</xdr:rowOff>
    </xdr:from>
    <xdr:to>
      <xdr:col>11</xdr:col>
      <xdr:colOff>482387</xdr:colOff>
      <xdr:row>25</xdr:row>
      <xdr:rowOff>114352</xdr:rowOff>
    </xdr:to>
    <xdr:sp macro="" textlink="">
      <xdr:nvSpPr>
        <xdr:cNvPr id="12" name="Arrow: Right 11">
          <a:extLst>
            <a:ext uri="{FF2B5EF4-FFF2-40B4-BE49-F238E27FC236}">
              <a16:creationId xmlns:a16="http://schemas.microsoft.com/office/drawing/2014/main" id="{00000000-0008-0000-0400-00000C000000}"/>
            </a:ext>
          </a:extLst>
        </xdr:cNvPr>
        <xdr:cNvSpPr/>
      </xdr:nvSpPr>
      <xdr:spPr>
        <a:xfrm>
          <a:off x="16697325" y="6381750"/>
          <a:ext cx="482387" cy="32390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14</xdr:col>
      <xdr:colOff>0</xdr:colOff>
      <xdr:row>24</xdr:row>
      <xdr:rowOff>0</xdr:rowOff>
    </xdr:from>
    <xdr:to>
      <xdr:col>14</xdr:col>
      <xdr:colOff>482387</xdr:colOff>
      <xdr:row>25</xdr:row>
      <xdr:rowOff>114352</xdr:rowOff>
    </xdr:to>
    <xdr:sp macro="" textlink="">
      <xdr:nvSpPr>
        <xdr:cNvPr id="13" name="Arrow: Right 12">
          <a:extLst>
            <a:ext uri="{FF2B5EF4-FFF2-40B4-BE49-F238E27FC236}">
              <a16:creationId xmlns:a16="http://schemas.microsoft.com/office/drawing/2014/main" id="{00000000-0008-0000-0400-00000D000000}"/>
            </a:ext>
          </a:extLst>
        </xdr:cNvPr>
        <xdr:cNvSpPr/>
      </xdr:nvSpPr>
      <xdr:spPr>
        <a:xfrm>
          <a:off x="25403175" y="6381750"/>
          <a:ext cx="482387" cy="32390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oneCellAnchor>
    <xdr:from>
      <xdr:col>1</xdr:col>
      <xdr:colOff>161925</xdr:colOff>
      <xdr:row>75</xdr:row>
      <xdr:rowOff>85725</xdr:rowOff>
    </xdr:from>
    <xdr:ext cx="361950" cy="361950"/>
    <xdr:pic>
      <xdr:nvPicPr>
        <xdr:cNvPr id="19" name="Graphic 18" descr="Lightbulb and gear">
          <a:extLst>
            <a:ext uri="{FF2B5EF4-FFF2-40B4-BE49-F238E27FC236}">
              <a16:creationId xmlns:a16="http://schemas.microsoft.com/office/drawing/2014/main" id="{00000000-0008-0000-0400-000013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00075" y="24022050"/>
          <a:ext cx="361950" cy="361950"/>
        </a:xfrm>
        <a:prstGeom prst="rect">
          <a:avLst/>
        </a:prstGeom>
      </xdr:spPr>
    </xdr:pic>
    <xdr:clientData/>
  </xdr:oneCellAnchor>
  <xdr:twoCellAnchor>
    <xdr:from>
      <xdr:col>0</xdr:col>
      <xdr:colOff>63499</xdr:colOff>
      <xdr:row>60</xdr:row>
      <xdr:rowOff>0</xdr:rowOff>
    </xdr:from>
    <xdr:to>
      <xdr:col>0</xdr:col>
      <xdr:colOff>349249</xdr:colOff>
      <xdr:row>62</xdr:row>
      <xdr:rowOff>5905</xdr:rowOff>
    </xdr:to>
    <xdr:sp macro="" textlink="">
      <xdr:nvSpPr>
        <xdr:cNvPr id="20" name="Arrow: Right 19">
          <a:extLst>
            <a:ext uri="{FF2B5EF4-FFF2-40B4-BE49-F238E27FC236}">
              <a16:creationId xmlns:a16="http://schemas.microsoft.com/office/drawing/2014/main" id="{00000000-0008-0000-0400-000014000000}"/>
            </a:ext>
          </a:extLst>
        </xdr:cNvPr>
        <xdr:cNvSpPr/>
      </xdr:nvSpPr>
      <xdr:spPr>
        <a:xfrm rot="5400000">
          <a:off x="3396" y="20100703"/>
          <a:ext cx="405955"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wsDr>
</file>

<file path=xl/drawings/drawing6.xml><?xml version="1.0" encoding="utf-8"?>
<xdr:wsDr xmlns:xdr="http://schemas.openxmlformats.org/drawingml/2006/spreadsheetDrawing" xmlns:a="http://schemas.openxmlformats.org/drawingml/2006/main">
  <xdr:oneCellAnchor>
    <xdr:from>
      <xdr:col>1</xdr:col>
      <xdr:colOff>28575</xdr:colOff>
      <xdr:row>10</xdr:row>
      <xdr:rowOff>19050</xdr:rowOff>
    </xdr:from>
    <xdr:ext cx="361950" cy="361950"/>
    <xdr:pic>
      <xdr:nvPicPr>
        <xdr:cNvPr id="52" name="Graphic 51" descr="Lightbulb and gear">
          <a:extLst>
            <a:ext uri="{FF2B5EF4-FFF2-40B4-BE49-F238E27FC236}">
              <a16:creationId xmlns:a16="http://schemas.microsoft.com/office/drawing/2014/main" id="{00000000-0008-0000-0500-00003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238125" y="2190750"/>
          <a:ext cx="361950" cy="361950"/>
        </a:xfrm>
        <a:prstGeom prst="rect">
          <a:avLst/>
        </a:prstGeom>
      </xdr:spPr>
    </xdr:pic>
    <xdr:clientData/>
  </xdr:oneCellAnchor>
  <xdr:twoCellAnchor>
    <xdr:from>
      <xdr:col>4</xdr:col>
      <xdr:colOff>82177</xdr:colOff>
      <xdr:row>4</xdr:row>
      <xdr:rowOff>164352</xdr:rowOff>
    </xdr:from>
    <xdr:to>
      <xdr:col>4</xdr:col>
      <xdr:colOff>564564</xdr:colOff>
      <xdr:row>6</xdr:row>
      <xdr:rowOff>110840</xdr:rowOff>
    </xdr:to>
    <xdr:sp macro="" textlink="">
      <xdr:nvSpPr>
        <xdr:cNvPr id="53" name="Arrow: Right 52">
          <a:extLst>
            <a:ext uri="{FF2B5EF4-FFF2-40B4-BE49-F238E27FC236}">
              <a16:creationId xmlns:a16="http://schemas.microsoft.com/office/drawing/2014/main" id="{00000000-0008-0000-0500-000035000000}"/>
            </a:ext>
          </a:extLst>
        </xdr:cNvPr>
        <xdr:cNvSpPr/>
      </xdr:nvSpPr>
      <xdr:spPr>
        <a:xfrm>
          <a:off x="7321177" y="1240117"/>
          <a:ext cx="482387" cy="320017"/>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66675</xdr:colOff>
      <xdr:row>12</xdr:row>
      <xdr:rowOff>76201</xdr:rowOff>
    </xdr:from>
    <xdr:to>
      <xdr:col>0</xdr:col>
      <xdr:colOff>352425</xdr:colOff>
      <xdr:row>14</xdr:row>
      <xdr:rowOff>108096</xdr:rowOff>
    </xdr:to>
    <xdr:sp macro="" textlink="">
      <xdr:nvSpPr>
        <xdr:cNvPr id="50" name="Arrow: Right 49">
          <a:extLst>
            <a:ext uri="{FF2B5EF4-FFF2-40B4-BE49-F238E27FC236}">
              <a16:creationId xmlns:a16="http://schemas.microsoft.com/office/drawing/2014/main" id="{00000000-0008-0000-0500-000032000000}"/>
            </a:ext>
          </a:extLst>
        </xdr:cNvPr>
        <xdr:cNvSpPr/>
      </xdr:nvSpPr>
      <xdr:spPr>
        <a:xfrm rot="5400000">
          <a:off x="3102" y="3187774"/>
          <a:ext cx="412895"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wsDr>
</file>

<file path=xl/drawings/drawing7.xml><?xml version="1.0" encoding="utf-8"?>
<xdr:wsDr xmlns:xdr="http://schemas.openxmlformats.org/drawingml/2006/spreadsheetDrawing" xmlns:a="http://schemas.openxmlformats.org/drawingml/2006/main">
  <xdr:oneCellAnchor>
    <xdr:from>
      <xdr:col>1</xdr:col>
      <xdr:colOff>19509</xdr:colOff>
      <xdr:row>11</xdr:row>
      <xdr:rowOff>145406</xdr:rowOff>
    </xdr:from>
    <xdr:ext cx="361950" cy="361950"/>
    <xdr:pic>
      <xdr:nvPicPr>
        <xdr:cNvPr id="2" name="Graphic 1" descr="Lightbulb and gear">
          <a:extLst>
            <a:ext uri="{FF2B5EF4-FFF2-40B4-BE49-F238E27FC236}">
              <a16:creationId xmlns:a16="http://schemas.microsoft.com/office/drawing/2014/main" id="{00000000-0008-0000-06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495759" y="2962085"/>
          <a:ext cx="361950" cy="361950"/>
        </a:xfrm>
        <a:prstGeom prst="rect">
          <a:avLst/>
        </a:prstGeom>
      </xdr:spPr>
    </xdr:pic>
    <xdr:clientData/>
  </xdr:oneCellAnchor>
  <mc:AlternateContent xmlns:mc="http://schemas.openxmlformats.org/markup-compatibility/2006">
    <mc:Choice xmlns:a14="http://schemas.microsoft.com/office/drawing/2010/main" Requires="a14">
      <xdr:twoCellAnchor editAs="oneCell">
        <xdr:from>
          <xdr:col>4</xdr:col>
          <xdr:colOff>704850</xdr:colOff>
          <xdr:row>13</xdr:row>
          <xdr:rowOff>257175</xdr:rowOff>
        </xdr:from>
        <xdr:to>
          <xdr:col>4</xdr:col>
          <xdr:colOff>923925</xdr:colOff>
          <xdr:row>13</xdr:row>
          <xdr:rowOff>581025</xdr:rowOff>
        </xdr:to>
        <xdr:sp macro="" textlink="">
          <xdr:nvSpPr>
            <xdr:cNvPr id="23554" name="Check Box 2" hidden="1">
              <a:extLst>
                <a:ext uri="{63B3BB69-23CF-44E3-9099-C40C66FF867C}">
                  <a14:compatExt spid="_x0000_s23554"/>
                </a:ext>
                <a:ext uri="{FF2B5EF4-FFF2-40B4-BE49-F238E27FC236}">
                  <a16:creationId xmlns:a16="http://schemas.microsoft.com/office/drawing/2014/main" id="{00000000-0008-0000-0600-00000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14</xdr:row>
          <xdr:rowOff>257175</xdr:rowOff>
        </xdr:from>
        <xdr:to>
          <xdr:col>4</xdr:col>
          <xdr:colOff>923925</xdr:colOff>
          <xdr:row>14</xdr:row>
          <xdr:rowOff>581025</xdr:rowOff>
        </xdr:to>
        <xdr:sp macro="" textlink="">
          <xdr:nvSpPr>
            <xdr:cNvPr id="23555" name="Check Box 3" hidden="1">
              <a:extLst>
                <a:ext uri="{63B3BB69-23CF-44E3-9099-C40C66FF867C}">
                  <a14:compatExt spid="_x0000_s23555"/>
                </a:ext>
                <a:ext uri="{FF2B5EF4-FFF2-40B4-BE49-F238E27FC236}">
                  <a16:creationId xmlns:a16="http://schemas.microsoft.com/office/drawing/2014/main" id="{00000000-0008-0000-0600-00000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15</xdr:row>
          <xdr:rowOff>257175</xdr:rowOff>
        </xdr:from>
        <xdr:to>
          <xdr:col>4</xdr:col>
          <xdr:colOff>923925</xdr:colOff>
          <xdr:row>15</xdr:row>
          <xdr:rowOff>581025</xdr:rowOff>
        </xdr:to>
        <xdr:sp macro="" textlink="">
          <xdr:nvSpPr>
            <xdr:cNvPr id="23556" name="Check Box 4" hidden="1">
              <a:extLst>
                <a:ext uri="{63B3BB69-23CF-44E3-9099-C40C66FF867C}">
                  <a14:compatExt spid="_x0000_s23556"/>
                </a:ext>
                <a:ext uri="{FF2B5EF4-FFF2-40B4-BE49-F238E27FC236}">
                  <a16:creationId xmlns:a16="http://schemas.microsoft.com/office/drawing/2014/main" id="{00000000-0008-0000-0600-00000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16</xdr:row>
          <xdr:rowOff>257175</xdr:rowOff>
        </xdr:from>
        <xdr:to>
          <xdr:col>4</xdr:col>
          <xdr:colOff>923925</xdr:colOff>
          <xdr:row>16</xdr:row>
          <xdr:rowOff>581025</xdr:rowOff>
        </xdr:to>
        <xdr:sp macro="" textlink="">
          <xdr:nvSpPr>
            <xdr:cNvPr id="23557" name="Check Box 5" hidden="1">
              <a:extLst>
                <a:ext uri="{63B3BB69-23CF-44E3-9099-C40C66FF867C}">
                  <a14:compatExt spid="_x0000_s23557"/>
                </a:ext>
                <a:ext uri="{FF2B5EF4-FFF2-40B4-BE49-F238E27FC236}">
                  <a16:creationId xmlns:a16="http://schemas.microsoft.com/office/drawing/2014/main" id="{00000000-0008-0000-0600-00000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17</xdr:row>
          <xdr:rowOff>257175</xdr:rowOff>
        </xdr:from>
        <xdr:to>
          <xdr:col>4</xdr:col>
          <xdr:colOff>923925</xdr:colOff>
          <xdr:row>17</xdr:row>
          <xdr:rowOff>581025</xdr:rowOff>
        </xdr:to>
        <xdr:sp macro="" textlink="">
          <xdr:nvSpPr>
            <xdr:cNvPr id="23558" name="Check Box 6" hidden="1">
              <a:extLst>
                <a:ext uri="{63B3BB69-23CF-44E3-9099-C40C66FF867C}">
                  <a14:compatExt spid="_x0000_s23558"/>
                </a:ext>
                <a:ext uri="{FF2B5EF4-FFF2-40B4-BE49-F238E27FC236}">
                  <a16:creationId xmlns:a16="http://schemas.microsoft.com/office/drawing/2014/main" id="{00000000-0008-0000-0600-00000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18</xdr:row>
          <xdr:rowOff>257175</xdr:rowOff>
        </xdr:from>
        <xdr:to>
          <xdr:col>4</xdr:col>
          <xdr:colOff>923925</xdr:colOff>
          <xdr:row>18</xdr:row>
          <xdr:rowOff>581025</xdr:rowOff>
        </xdr:to>
        <xdr:sp macro="" textlink="">
          <xdr:nvSpPr>
            <xdr:cNvPr id="23559" name="Check Box 7" hidden="1">
              <a:extLst>
                <a:ext uri="{63B3BB69-23CF-44E3-9099-C40C66FF867C}">
                  <a14:compatExt spid="_x0000_s23559"/>
                </a:ext>
                <a:ext uri="{FF2B5EF4-FFF2-40B4-BE49-F238E27FC236}">
                  <a16:creationId xmlns:a16="http://schemas.microsoft.com/office/drawing/2014/main" id="{00000000-0008-0000-0600-00000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19</xdr:row>
          <xdr:rowOff>257175</xdr:rowOff>
        </xdr:from>
        <xdr:to>
          <xdr:col>4</xdr:col>
          <xdr:colOff>923925</xdr:colOff>
          <xdr:row>19</xdr:row>
          <xdr:rowOff>581025</xdr:rowOff>
        </xdr:to>
        <xdr:sp macro="" textlink="">
          <xdr:nvSpPr>
            <xdr:cNvPr id="23560" name="Check Box 8" hidden="1">
              <a:extLst>
                <a:ext uri="{63B3BB69-23CF-44E3-9099-C40C66FF867C}">
                  <a14:compatExt spid="_x0000_s23560"/>
                </a:ext>
                <a:ext uri="{FF2B5EF4-FFF2-40B4-BE49-F238E27FC236}">
                  <a16:creationId xmlns:a16="http://schemas.microsoft.com/office/drawing/2014/main" id="{00000000-0008-0000-0600-00000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561" name="Check Box 9" hidden="1">
              <a:extLst>
                <a:ext uri="{63B3BB69-23CF-44E3-9099-C40C66FF867C}">
                  <a14:compatExt spid="_x0000_s23561"/>
                </a:ext>
                <a:ext uri="{FF2B5EF4-FFF2-40B4-BE49-F238E27FC236}">
                  <a16:creationId xmlns:a16="http://schemas.microsoft.com/office/drawing/2014/main" id="{00000000-0008-0000-0600-00000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563" name="Check Box 11" hidden="1">
              <a:extLst>
                <a:ext uri="{63B3BB69-23CF-44E3-9099-C40C66FF867C}">
                  <a14:compatExt spid="_x0000_s23563"/>
                </a:ext>
                <a:ext uri="{FF2B5EF4-FFF2-40B4-BE49-F238E27FC236}">
                  <a16:creationId xmlns:a16="http://schemas.microsoft.com/office/drawing/2014/main" id="{00000000-0008-0000-0600-00000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25</xdr:row>
          <xdr:rowOff>257175</xdr:rowOff>
        </xdr:from>
        <xdr:to>
          <xdr:col>4</xdr:col>
          <xdr:colOff>923925</xdr:colOff>
          <xdr:row>25</xdr:row>
          <xdr:rowOff>581025</xdr:rowOff>
        </xdr:to>
        <xdr:sp macro="" textlink="">
          <xdr:nvSpPr>
            <xdr:cNvPr id="23575" name="Check Box 23" hidden="1">
              <a:extLst>
                <a:ext uri="{63B3BB69-23CF-44E3-9099-C40C66FF867C}">
                  <a14:compatExt spid="_x0000_s23575"/>
                </a:ext>
                <a:ext uri="{FF2B5EF4-FFF2-40B4-BE49-F238E27FC236}">
                  <a16:creationId xmlns:a16="http://schemas.microsoft.com/office/drawing/2014/main" id="{00000000-0008-0000-0600-00001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13</xdr:row>
          <xdr:rowOff>257175</xdr:rowOff>
        </xdr:from>
        <xdr:to>
          <xdr:col>4</xdr:col>
          <xdr:colOff>923925</xdr:colOff>
          <xdr:row>13</xdr:row>
          <xdr:rowOff>581025</xdr:rowOff>
        </xdr:to>
        <xdr:sp macro="" textlink="">
          <xdr:nvSpPr>
            <xdr:cNvPr id="23580" name="Check Box 28" hidden="1">
              <a:extLst>
                <a:ext uri="{63B3BB69-23CF-44E3-9099-C40C66FF867C}">
                  <a14:compatExt spid="_x0000_s23580"/>
                </a:ext>
                <a:ext uri="{FF2B5EF4-FFF2-40B4-BE49-F238E27FC236}">
                  <a16:creationId xmlns:a16="http://schemas.microsoft.com/office/drawing/2014/main" id="{00000000-0008-0000-0600-00001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14</xdr:row>
          <xdr:rowOff>257175</xdr:rowOff>
        </xdr:from>
        <xdr:to>
          <xdr:col>4</xdr:col>
          <xdr:colOff>923925</xdr:colOff>
          <xdr:row>14</xdr:row>
          <xdr:rowOff>581025</xdr:rowOff>
        </xdr:to>
        <xdr:sp macro="" textlink="">
          <xdr:nvSpPr>
            <xdr:cNvPr id="23581" name="Check Box 29" hidden="1">
              <a:extLst>
                <a:ext uri="{63B3BB69-23CF-44E3-9099-C40C66FF867C}">
                  <a14:compatExt spid="_x0000_s23581"/>
                </a:ext>
                <a:ext uri="{FF2B5EF4-FFF2-40B4-BE49-F238E27FC236}">
                  <a16:creationId xmlns:a16="http://schemas.microsoft.com/office/drawing/2014/main" id="{00000000-0008-0000-0600-00001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15</xdr:row>
          <xdr:rowOff>257175</xdr:rowOff>
        </xdr:from>
        <xdr:to>
          <xdr:col>4</xdr:col>
          <xdr:colOff>923925</xdr:colOff>
          <xdr:row>15</xdr:row>
          <xdr:rowOff>581025</xdr:rowOff>
        </xdr:to>
        <xdr:sp macro="" textlink="">
          <xdr:nvSpPr>
            <xdr:cNvPr id="23582" name="Check Box 30" hidden="1">
              <a:extLst>
                <a:ext uri="{63B3BB69-23CF-44E3-9099-C40C66FF867C}">
                  <a14:compatExt spid="_x0000_s23582"/>
                </a:ext>
                <a:ext uri="{FF2B5EF4-FFF2-40B4-BE49-F238E27FC236}">
                  <a16:creationId xmlns:a16="http://schemas.microsoft.com/office/drawing/2014/main" id="{00000000-0008-0000-0600-00001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16</xdr:row>
          <xdr:rowOff>257175</xdr:rowOff>
        </xdr:from>
        <xdr:to>
          <xdr:col>4</xdr:col>
          <xdr:colOff>923925</xdr:colOff>
          <xdr:row>16</xdr:row>
          <xdr:rowOff>581025</xdr:rowOff>
        </xdr:to>
        <xdr:sp macro="" textlink="">
          <xdr:nvSpPr>
            <xdr:cNvPr id="23583" name="Check Box 31" hidden="1">
              <a:extLst>
                <a:ext uri="{63B3BB69-23CF-44E3-9099-C40C66FF867C}">
                  <a14:compatExt spid="_x0000_s23583"/>
                </a:ext>
                <a:ext uri="{FF2B5EF4-FFF2-40B4-BE49-F238E27FC236}">
                  <a16:creationId xmlns:a16="http://schemas.microsoft.com/office/drawing/2014/main" id="{00000000-0008-0000-0600-00001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17</xdr:row>
          <xdr:rowOff>257175</xdr:rowOff>
        </xdr:from>
        <xdr:to>
          <xdr:col>4</xdr:col>
          <xdr:colOff>923925</xdr:colOff>
          <xdr:row>17</xdr:row>
          <xdr:rowOff>581025</xdr:rowOff>
        </xdr:to>
        <xdr:sp macro="" textlink="">
          <xdr:nvSpPr>
            <xdr:cNvPr id="23584" name="Check Box 32" hidden="1">
              <a:extLst>
                <a:ext uri="{63B3BB69-23CF-44E3-9099-C40C66FF867C}">
                  <a14:compatExt spid="_x0000_s23584"/>
                </a:ext>
                <a:ext uri="{FF2B5EF4-FFF2-40B4-BE49-F238E27FC236}">
                  <a16:creationId xmlns:a16="http://schemas.microsoft.com/office/drawing/2014/main" id="{00000000-0008-0000-0600-00002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18</xdr:row>
          <xdr:rowOff>257175</xdr:rowOff>
        </xdr:from>
        <xdr:to>
          <xdr:col>4</xdr:col>
          <xdr:colOff>923925</xdr:colOff>
          <xdr:row>18</xdr:row>
          <xdr:rowOff>581025</xdr:rowOff>
        </xdr:to>
        <xdr:sp macro="" textlink="">
          <xdr:nvSpPr>
            <xdr:cNvPr id="23585" name="Check Box 33" hidden="1">
              <a:extLst>
                <a:ext uri="{63B3BB69-23CF-44E3-9099-C40C66FF867C}">
                  <a14:compatExt spid="_x0000_s23585"/>
                </a:ext>
                <a:ext uri="{FF2B5EF4-FFF2-40B4-BE49-F238E27FC236}">
                  <a16:creationId xmlns:a16="http://schemas.microsoft.com/office/drawing/2014/main" id="{00000000-0008-0000-0600-00002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19</xdr:row>
          <xdr:rowOff>257175</xdr:rowOff>
        </xdr:from>
        <xdr:to>
          <xdr:col>4</xdr:col>
          <xdr:colOff>923925</xdr:colOff>
          <xdr:row>19</xdr:row>
          <xdr:rowOff>581025</xdr:rowOff>
        </xdr:to>
        <xdr:sp macro="" textlink="">
          <xdr:nvSpPr>
            <xdr:cNvPr id="23586" name="Check Box 34" hidden="1">
              <a:extLst>
                <a:ext uri="{63B3BB69-23CF-44E3-9099-C40C66FF867C}">
                  <a14:compatExt spid="_x0000_s23586"/>
                </a:ext>
                <a:ext uri="{FF2B5EF4-FFF2-40B4-BE49-F238E27FC236}">
                  <a16:creationId xmlns:a16="http://schemas.microsoft.com/office/drawing/2014/main" id="{00000000-0008-0000-0600-00002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587" name="Check Box 35" hidden="1">
              <a:extLst>
                <a:ext uri="{63B3BB69-23CF-44E3-9099-C40C66FF867C}">
                  <a14:compatExt spid="_x0000_s23587"/>
                </a:ext>
                <a:ext uri="{FF2B5EF4-FFF2-40B4-BE49-F238E27FC236}">
                  <a16:creationId xmlns:a16="http://schemas.microsoft.com/office/drawing/2014/main" id="{00000000-0008-0000-0600-00002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589" name="Check Box 37" hidden="1">
              <a:extLst>
                <a:ext uri="{63B3BB69-23CF-44E3-9099-C40C66FF867C}">
                  <a14:compatExt spid="_x0000_s23589"/>
                </a:ext>
                <a:ext uri="{FF2B5EF4-FFF2-40B4-BE49-F238E27FC236}">
                  <a16:creationId xmlns:a16="http://schemas.microsoft.com/office/drawing/2014/main" id="{00000000-0008-0000-0600-00002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19</xdr:row>
          <xdr:rowOff>257175</xdr:rowOff>
        </xdr:from>
        <xdr:to>
          <xdr:col>4</xdr:col>
          <xdr:colOff>923925</xdr:colOff>
          <xdr:row>19</xdr:row>
          <xdr:rowOff>581025</xdr:rowOff>
        </xdr:to>
        <xdr:sp macro="" textlink="">
          <xdr:nvSpPr>
            <xdr:cNvPr id="23591" name="Check Box 39" hidden="1">
              <a:extLst>
                <a:ext uri="{63B3BB69-23CF-44E3-9099-C40C66FF867C}">
                  <a14:compatExt spid="_x0000_s23591"/>
                </a:ext>
                <a:ext uri="{FF2B5EF4-FFF2-40B4-BE49-F238E27FC236}">
                  <a16:creationId xmlns:a16="http://schemas.microsoft.com/office/drawing/2014/main" id="{00000000-0008-0000-0600-00002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592" name="Check Box 40" hidden="1">
              <a:extLst>
                <a:ext uri="{63B3BB69-23CF-44E3-9099-C40C66FF867C}">
                  <a14:compatExt spid="_x0000_s23592"/>
                </a:ext>
                <a:ext uri="{FF2B5EF4-FFF2-40B4-BE49-F238E27FC236}">
                  <a16:creationId xmlns:a16="http://schemas.microsoft.com/office/drawing/2014/main" id="{00000000-0008-0000-0600-00002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594" name="Check Box 42" hidden="1">
              <a:extLst>
                <a:ext uri="{63B3BB69-23CF-44E3-9099-C40C66FF867C}">
                  <a14:compatExt spid="_x0000_s23594"/>
                </a:ext>
                <a:ext uri="{FF2B5EF4-FFF2-40B4-BE49-F238E27FC236}">
                  <a16:creationId xmlns:a16="http://schemas.microsoft.com/office/drawing/2014/main" id="{00000000-0008-0000-0600-00002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13</xdr:row>
          <xdr:rowOff>257175</xdr:rowOff>
        </xdr:from>
        <xdr:to>
          <xdr:col>4</xdr:col>
          <xdr:colOff>923925</xdr:colOff>
          <xdr:row>13</xdr:row>
          <xdr:rowOff>581025</xdr:rowOff>
        </xdr:to>
        <xdr:sp macro="" textlink="">
          <xdr:nvSpPr>
            <xdr:cNvPr id="23596" name="Check Box 44" hidden="1">
              <a:extLst>
                <a:ext uri="{63B3BB69-23CF-44E3-9099-C40C66FF867C}">
                  <a14:compatExt spid="_x0000_s23596"/>
                </a:ext>
                <a:ext uri="{FF2B5EF4-FFF2-40B4-BE49-F238E27FC236}">
                  <a16:creationId xmlns:a16="http://schemas.microsoft.com/office/drawing/2014/main" id="{00000000-0008-0000-0600-00002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14</xdr:row>
          <xdr:rowOff>257175</xdr:rowOff>
        </xdr:from>
        <xdr:to>
          <xdr:col>4</xdr:col>
          <xdr:colOff>923925</xdr:colOff>
          <xdr:row>14</xdr:row>
          <xdr:rowOff>581025</xdr:rowOff>
        </xdr:to>
        <xdr:sp macro="" textlink="">
          <xdr:nvSpPr>
            <xdr:cNvPr id="23597" name="Check Box 45" hidden="1">
              <a:extLst>
                <a:ext uri="{63B3BB69-23CF-44E3-9099-C40C66FF867C}">
                  <a14:compatExt spid="_x0000_s23597"/>
                </a:ext>
                <a:ext uri="{FF2B5EF4-FFF2-40B4-BE49-F238E27FC236}">
                  <a16:creationId xmlns:a16="http://schemas.microsoft.com/office/drawing/2014/main" id="{00000000-0008-0000-0600-00002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15</xdr:row>
          <xdr:rowOff>257175</xdr:rowOff>
        </xdr:from>
        <xdr:to>
          <xdr:col>4</xdr:col>
          <xdr:colOff>923925</xdr:colOff>
          <xdr:row>15</xdr:row>
          <xdr:rowOff>581025</xdr:rowOff>
        </xdr:to>
        <xdr:sp macro="" textlink="">
          <xdr:nvSpPr>
            <xdr:cNvPr id="23598" name="Check Box 46" hidden="1">
              <a:extLst>
                <a:ext uri="{63B3BB69-23CF-44E3-9099-C40C66FF867C}">
                  <a14:compatExt spid="_x0000_s23598"/>
                </a:ext>
                <a:ext uri="{FF2B5EF4-FFF2-40B4-BE49-F238E27FC236}">
                  <a16:creationId xmlns:a16="http://schemas.microsoft.com/office/drawing/2014/main" id="{00000000-0008-0000-0600-00002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16</xdr:row>
          <xdr:rowOff>257175</xdr:rowOff>
        </xdr:from>
        <xdr:to>
          <xdr:col>4</xdr:col>
          <xdr:colOff>923925</xdr:colOff>
          <xdr:row>16</xdr:row>
          <xdr:rowOff>581025</xdr:rowOff>
        </xdr:to>
        <xdr:sp macro="" textlink="">
          <xdr:nvSpPr>
            <xdr:cNvPr id="23599" name="Check Box 47" hidden="1">
              <a:extLst>
                <a:ext uri="{63B3BB69-23CF-44E3-9099-C40C66FF867C}">
                  <a14:compatExt spid="_x0000_s23599"/>
                </a:ext>
                <a:ext uri="{FF2B5EF4-FFF2-40B4-BE49-F238E27FC236}">
                  <a16:creationId xmlns:a16="http://schemas.microsoft.com/office/drawing/2014/main" id="{00000000-0008-0000-0600-00002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17</xdr:row>
          <xdr:rowOff>257175</xdr:rowOff>
        </xdr:from>
        <xdr:to>
          <xdr:col>4</xdr:col>
          <xdr:colOff>923925</xdr:colOff>
          <xdr:row>17</xdr:row>
          <xdr:rowOff>581025</xdr:rowOff>
        </xdr:to>
        <xdr:sp macro="" textlink="">
          <xdr:nvSpPr>
            <xdr:cNvPr id="23600" name="Check Box 48" hidden="1">
              <a:extLst>
                <a:ext uri="{63B3BB69-23CF-44E3-9099-C40C66FF867C}">
                  <a14:compatExt spid="_x0000_s23600"/>
                </a:ext>
                <a:ext uri="{FF2B5EF4-FFF2-40B4-BE49-F238E27FC236}">
                  <a16:creationId xmlns:a16="http://schemas.microsoft.com/office/drawing/2014/main" id="{00000000-0008-0000-0600-00003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18</xdr:row>
          <xdr:rowOff>257175</xdr:rowOff>
        </xdr:from>
        <xdr:to>
          <xdr:col>4</xdr:col>
          <xdr:colOff>923925</xdr:colOff>
          <xdr:row>18</xdr:row>
          <xdr:rowOff>581025</xdr:rowOff>
        </xdr:to>
        <xdr:sp macro="" textlink="">
          <xdr:nvSpPr>
            <xdr:cNvPr id="23601" name="Check Box 49" hidden="1">
              <a:extLst>
                <a:ext uri="{63B3BB69-23CF-44E3-9099-C40C66FF867C}">
                  <a14:compatExt spid="_x0000_s23601"/>
                </a:ext>
                <a:ext uri="{FF2B5EF4-FFF2-40B4-BE49-F238E27FC236}">
                  <a16:creationId xmlns:a16="http://schemas.microsoft.com/office/drawing/2014/main" id="{00000000-0008-0000-0600-00003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19</xdr:row>
          <xdr:rowOff>257175</xdr:rowOff>
        </xdr:from>
        <xdr:to>
          <xdr:col>4</xdr:col>
          <xdr:colOff>923925</xdr:colOff>
          <xdr:row>19</xdr:row>
          <xdr:rowOff>581025</xdr:rowOff>
        </xdr:to>
        <xdr:sp macro="" textlink="">
          <xdr:nvSpPr>
            <xdr:cNvPr id="23602" name="Check Box 50" hidden="1">
              <a:extLst>
                <a:ext uri="{63B3BB69-23CF-44E3-9099-C40C66FF867C}">
                  <a14:compatExt spid="_x0000_s23602"/>
                </a:ext>
                <a:ext uri="{FF2B5EF4-FFF2-40B4-BE49-F238E27FC236}">
                  <a16:creationId xmlns:a16="http://schemas.microsoft.com/office/drawing/2014/main" id="{00000000-0008-0000-0600-00003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603" name="Check Box 51" hidden="1">
              <a:extLst>
                <a:ext uri="{63B3BB69-23CF-44E3-9099-C40C66FF867C}">
                  <a14:compatExt spid="_x0000_s23603"/>
                </a:ext>
                <a:ext uri="{FF2B5EF4-FFF2-40B4-BE49-F238E27FC236}">
                  <a16:creationId xmlns:a16="http://schemas.microsoft.com/office/drawing/2014/main" id="{00000000-0008-0000-0600-00003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605" name="Check Box 53" hidden="1">
              <a:extLst>
                <a:ext uri="{63B3BB69-23CF-44E3-9099-C40C66FF867C}">
                  <a14:compatExt spid="_x0000_s23605"/>
                </a:ext>
                <a:ext uri="{FF2B5EF4-FFF2-40B4-BE49-F238E27FC236}">
                  <a16:creationId xmlns:a16="http://schemas.microsoft.com/office/drawing/2014/main" id="{00000000-0008-0000-0600-00003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609" name="Check Box 57" hidden="1">
              <a:extLst>
                <a:ext uri="{63B3BB69-23CF-44E3-9099-C40C66FF867C}">
                  <a14:compatExt spid="_x0000_s23609"/>
                </a:ext>
                <a:ext uri="{FF2B5EF4-FFF2-40B4-BE49-F238E27FC236}">
                  <a16:creationId xmlns:a16="http://schemas.microsoft.com/office/drawing/2014/main" id="{00000000-0008-0000-0600-00003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611" name="Check Box 59" hidden="1">
              <a:extLst>
                <a:ext uri="{63B3BB69-23CF-44E3-9099-C40C66FF867C}">
                  <a14:compatExt spid="_x0000_s23611"/>
                </a:ext>
                <a:ext uri="{FF2B5EF4-FFF2-40B4-BE49-F238E27FC236}">
                  <a16:creationId xmlns:a16="http://schemas.microsoft.com/office/drawing/2014/main" id="{00000000-0008-0000-0600-00003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20</xdr:row>
          <xdr:rowOff>257175</xdr:rowOff>
        </xdr:from>
        <xdr:to>
          <xdr:col>4</xdr:col>
          <xdr:colOff>923925</xdr:colOff>
          <xdr:row>20</xdr:row>
          <xdr:rowOff>581025</xdr:rowOff>
        </xdr:to>
        <xdr:sp macro="" textlink="">
          <xdr:nvSpPr>
            <xdr:cNvPr id="23615" name="Check Box 63" hidden="1">
              <a:extLst>
                <a:ext uri="{63B3BB69-23CF-44E3-9099-C40C66FF867C}">
                  <a14:compatExt spid="_x0000_s23615"/>
                </a:ext>
                <a:ext uri="{FF2B5EF4-FFF2-40B4-BE49-F238E27FC236}">
                  <a16:creationId xmlns:a16="http://schemas.microsoft.com/office/drawing/2014/main" id="{00000000-0008-0000-0600-00003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24</xdr:row>
          <xdr:rowOff>257175</xdr:rowOff>
        </xdr:from>
        <xdr:to>
          <xdr:col>4</xdr:col>
          <xdr:colOff>923925</xdr:colOff>
          <xdr:row>24</xdr:row>
          <xdr:rowOff>581025</xdr:rowOff>
        </xdr:to>
        <xdr:sp macro="" textlink="">
          <xdr:nvSpPr>
            <xdr:cNvPr id="23617" name="Check Box 65" hidden="1">
              <a:extLst>
                <a:ext uri="{63B3BB69-23CF-44E3-9099-C40C66FF867C}">
                  <a14:compatExt spid="_x0000_s23617"/>
                </a:ext>
                <a:ext uri="{FF2B5EF4-FFF2-40B4-BE49-F238E27FC236}">
                  <a16:creationId xmlns:a16="http://schemas.microsoft.com/office/drawing/2014/main" id="{00000000-0008-0000-0600-00004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25</xdr:row>
          <xdr:rowOff>257175</xdr:rowOff>
        </xdr:from>
        <xdr:to>
          <xdr:col>4</xdr:col>
          <xdr:colOff>923925</xdr:colOff>
          <xdr:row>25</xdr:row>
          <xdr:rowOff>581025</xdr:rowOff>
        </xdr:to>
        <xdr:sp macro="" textlink="">
          <xdr:nvSpPr>
            <xdr:cNvPr id="23628" name="Check Box 76" hidden="1">
              <a:extLst>
                <a:ext uri="{63B3BB69-23CF-44E3-9099-C40C66FF867C}">
                  <a14:compatExt spid="_x0000_s23628"/>
                </a:ext>
                <a:ext uri="{FF2B5EF4-FFF2-40B4-BE49-F238E27FC236}">
                  <a16:creationId xmlns:a16="http://schemas.microsoft.com/office/drawing/2014/main" id="{00000000-0008-0000-0600-00004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26</xdr:row>
          <xdr:rowOff>533400</xdr:rowOff>
        </xdr:from>
        <xdr:to>
          <xdr:col>4</xdr:col>
          <xdr:colOff>923925</xdr:colOff>
          <xdr:row>26</xdr:row>
          <xdr:rowOff>857250</xdr:rowOff>
        </xdr:to>
        <xdr:sp macro="" textlink="">
          <xdr:nvSpPr>
            <xdr:cNvPr id="23629" name="Check Box 77" hidden="1">
              <a:extLst>
                <a:ext uri="{63B3BB69-23CF-44E3-9099-C40C66FF867C}">
                  <a14:compatExt spid="_x0000_s23629"/>
                </a:ext>
                <a:ext uri="{FF2B5EF4-FFF2-40B4-BE49-F238E27FC236}">
                  <a16:creationId xmlns:a16="http://schemas.microsoft.com/office/drawing/2014/main" id="{00000000-0008-0000-0600-00004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108857</xdr:colOff>
      <xdr:row>11</xdr:row>
      <xdr:rowOff>190499</xdr:rowOff>
    </xdr:from>
    <xdr:to>
      <xdr:col>0</xdr:col>
      <xdr:colOff>394607</xdr:colOff>
      <xdr:row>11</xdr:row>
      <xdr:rowOff>598571</xdr:rowOff>
    </xdr:to>
    <xdr:sp macro="" textlink="">
      <xdr:nvSpPr>
        <xdr:cNvPr id="48" name="Arrow: Right 47">
          <a:extLst>
            <a:ext uri="{FF2B5EF4-FFF2-40B4-BE49-F238E27FC236}">
              <a16:creationId xmlns:a16="http://schemas.microsoft.com/office/drawing/2014/main" id="{00000000-0008-0000-0600-000030000000}"/>
            </a:ext>
          </a:extLst>
        </xdr:cNvPr>
        <xdr:cNvSpPr/>
      </xdr:nvSpPr>
      <xdr:spPr>
        <a:xfrm rot="5400000">
          <a:off x="47696" y="3190803"/>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62693</xdr:colOff>
      <xdr:row>17</xdr:row>
      <xdr:rowOff>138120</xdr:rowOff>
    </xdr:from>
    <xdr:to>
      <xdr:col>0</xdr:col>
      <xdr:colOff>348443</xdr:colOff>
      <xdr:row>17</xdr:row>
      <xdr:rowOff>546192</xdr:rowOff>
    </xdr:to>
    <xdr:sp macro="" textlink="">
      <xdr:nvSpPr>
        <xdr:cNvPr id="49" name="Arrow: Right 48">
          <a:extLst>
            <a:ext uri="{FF2B5EF4-FFF2-40B4-BE49-F238E27FC236}">
              <a16:creationId xmlns:a16="http://schemas.microsoft.com/office/drawing/2014/main" id="{00000000-0008-0000-0600-000031000000}"/>
            </a:ext>
          </a:extLst>
        </xdr:cNvPr>
        <xdr:cNvSpPr/>
      </xdr:nvSpPr>
      <xdr:spPr>
        <a:xfrm rot="5400000">
          <a:off x="1532" y="7631133"/>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93402</xdr:colOff>
      <xdr:row>47</xdr:row>
      <xdr:rowOff>11205</xdr:rowOff>
    </xdr:from>
    <xdr:to>
      <xdr:col>0</xdr:col>
      <xdr:colOff>379152</xdr:colOff>
      <xdr:row>48</xdr:row>
      <xdr:rowOff>174902</xdr:rowOff>
    </xdr:to>
    <xdr:sp macro="" textlink="">
      <xdr:nvSpPr>
        <xdr:cNvPr id="50" name="Arrow: Right 49">
          <a:extLst>
            <a:ext uri="{FF2B5EF4-FFF2-40B4-BE49-F238E27FC236}">
              <a16:creationId xmlns:a16="http://schemas.microsoft.com/office/drawing/2014/main" id="{00000000-0008-0000-0600-000032000000}"/>
            </a:ext>
          </a:extLst>
        </xdr:cNvPr>
        <xdr:cNvSpPr/>
      </xdr:nvSpPr>
      <xdr:spPr>
        <a:xfrm rot="5400000">
          <a:off x="-41674" y="29617752"/>
          <a:ext cx="55590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138592</xdr:colOff>
      <xdr:row>25</xdr:row>
      <xdr:rowOff>151527</xdr:rowOff>
    </xdr:from>
    <xdr:to>
      <xdr:col>0</xdr:col>
      <xdr:colOff>424342</xdr:colOff>
      <xdr:row>25</xdr:row>
      <xdr:rowOff>559599</xdr:rowOff>
    </xdr:to>
    <xdr:sp macro="" textlink="">
      <xdr:nvSpPr>
        <xdr:cNvPr id="51" name="Arrow: Right 50">
          <a:extLst>
            <a:ext uri="{FF2B5EF4-FFF2-40B4-BE49-F238E27FC236}">
              <a16:creationId xmlns:a16="http://schemas.microsoft.com/office/drawing/2014/main" id="{00000000-0008-0000-0600-000033000000}"/>
            </a:ext>
          </a:extLst>
        </xdr:cNvPr>
        <xdr:cNvSpPr/>
      </xdr:nvSpPr>
      <xdr:spPr>
        <a:xfrm rot="5400000">
          <a:off x="77431" y="11642688"/>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5</xdr:col>
      <xdr:colOff>27214</xdr:colOff>
      <xdr:row>44</xdr:row>
      <xdr:rowOff>20410</xdr:rowOff>
    </xdr:from>
    <xdr:to>
      <xdr:col>5</xdr:col>
      <xdr:colOff>509601</xdr:colOff>
      <xdr:row>45</xdr:row>
      <xdr:rowOff>136879</xdr:rowOff>
    </xdr:to>
    <xdr:sp macro="" textlink="">
      <xdr:nvSpPr>
        <xdr:cNvPr id="53" name="Arrow: Right 52">
          <a:extLst>
            <a:ext uri="{FF2B5EF4-FFF2-40B4-BE49-F238E27FC236}">
              <a16:creationId xmlns:a16="http://schemas.microsoft.com/office/drawing/2014/main" id="{00000000-0008-0000-0600-000035000000}"/>
            </a:ext>
          </a:extLst>
        </xdr:cNvPr>
        <xdr:cNvSpPr/>
      </xdr:nvSpPr>
      <xdr:spPr>
        <a:xfrm>
          <a:off x="8001000" y="29153303"/>
          <a:ext cx="482387" cy="320576"/>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5</xdr:col>
      <xdr:colOff>3714750</xdr:colOff>
      <xdr:row>6</xdr:row>
      <xdr:rowOff>142875</xdr:rowOff>
    </xdr:from>
    <xdr:to>
      <xdr:col>6</xdr:col>
      <xdr:colOff>472862</xdr:colOff>
      <xdr:row>8</xdr:row>
      <xdr:rowOff>85627</xdr:rowOff>
    </xdr:to>
    <xdr:sp macro="" textlink="">
      <xdr:nvSpPr>
        <xdr:cNvPr id="54" name="Arrow: Right 53">
          <a:extLst>
            <a:ext uri="{FF2B5EF4-FFF2-40B4-BE49-F238E27FC236}">
              <a16:creationId xmlns:a16="http://schemas.microsoft.com/office/drawing/2014/main" id="{00000000-0008-0000-0600-000036000000}"/>
            </a:ext>
          </a:extLst>
        </xdr:cNvPr>
        <xdr:cNvSpPr/>
      </xdr:nvSpPr>
      <xdr:spPr>
        <a:xfrm>
          <a:off x="11068050" y="1228725"/>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4</xdr:col>
          <xdr:colOff>704850</xdr:colOff>
          <xdr:row>27</xdr:row>
          <xdr:rowOff>257175</xdr:rowOff>
        </xdr:from>
        <xdr:to>
          <xdr:col>4</xdr:col>
          <xdr:colOff>933450</xdr:colOff>
          <xdr:row>27</xdr:row>
          <xdr:rowOff>581025</xdr:rowOff>
        </xdr:to>
        <xdr:sp macro="" textlink="">
          <xdr:nvSpPr>
            <xdr:cNvPr id="23630" name="Check Box 78" hidden="1">
              <a:extLst>
                <a:ext uri="{63B3BB69-23CF-44E3-9099-C40C66FF867C}">
                  <a14:compatExt spid="_x0000_s23630"/>
                </a:ext>
                <a:ext uri="{FF2B5EF4-FFF2-40B4-BE49-F238E27FC236}">
                  <a16:creationId xmlns:a16="http://schemas.microsoft.com/office/drawing/2014/main" id="{00000000-0008-0000-0600-00004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31" name="Check Box 79" hidden="1">
              <a:extLst>
                <a:ext uri="{63B3BB69-23CF-44E3-9099-C40C66FF867C}">
                  <a14:compatExt spid="_x0000_s23631"/>
                </a:ext>
                <a:ext uri="{FF2B5EF4-FFF2-40B4-BE49-F238E27FC236}">
                  <a16:creationId xmlns:a16="http://schemas.microsoft.com/office/drawing/2014/main" id="{00000000-0008-0000-0600-00004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32" name="Check Box 80" hidden="1">
              <a:extLst>
                <a:ext uri="{63B3BB69-23CF-44E3-9099-C40C66FF867C}">
                  <a14:compatExt spid="_x0000_s23632"/>
                </a:ext>
                <a:ext uri="{FF2B5EF4-FFF2-40B4-BE49-F238E27FC236}">
                  <a16:creationId xmlns:a16="http://schemas.microsoft.com/office/drawing/2014/main" id="{00000000-0008-0000-0600-00005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933450</xdr:colOff>
          <xdr:row>33</xdr:row>
          <xdr:rowOff>581025</xdr:rowOff>
        </xdr:to>
        <xdr:sp macro="" textlink="">
          <xdr:nvSpPr>
            <xdr:cNvPr id="23633" name="Check Box 81" hidden="1">
              <a:extLst>
                <a:ext uri="{63B3BB69-23CF-44E3-9099-C40C66FF867C}">
                  <a14:compatExt spid="_x0000_s23633"/>
                </a:ext>
                <a:ext uri="{FF2B5EF4-FFF2-40B4-BE49-F238E27FC236}">
                  <a16:creationId xmlns:a16="http://schemas.microsoft.com/office/drawing/2014/main" id="{00000000-0008-0000-0600-00005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933450</xdr:colOff>
          <xdr:row>34</xdr:row>
          <xdr:rowOff>581025</xdr:rowOff>
        </xdr:to>
        <xdr:sp macro="" textlink="">
          <xdr:nvSpPr>
            <xdr:cNvPr id="23634" name="Check Box 82" hidden="1">
              <a:extLst>
                <a:ext uri="{63B3BB69-23CF-44E3-9099-C40C66FF867C}">
                  <a14:compatExt spid="_x0000_s23634"/>
                </a:ext>
                <a:ext uri="{FF2B5EF4-FFF2-40B4-BE49-F238E27FC236}">
                  <a16:creationId xmlns:a16="http://schemas.microsoft.com/office/drawing/2014/main" id="{00000000-0008-0000-0600-00005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27</xdr:row>
          <xdr:rowOff>257175</xdr:rowOff>
        </xdr:from>
        <xdr:to>
          <xdr:col>4</xdr:col>
          <xdr:colOff>933450</xdr:colOff>
          <xdr:row>27</xdr:row>
          <xdr:rowOff>581025</xdr:rowOff>
        </xdr:to>
        <xdr:sp macro="" textlink="">
          <xdr:nvSpPr>
            <xdr:cNvPr id="23635" name="Check Box 83" hidden="1">
              <a:extLst>
                <a:ext uri="{63B3BB69-23CF-44E3-9099-C40C66FF867C}">
                  <a14:compatExt spid="_x0000_s23635"/>
                </a:ext>
                <a:ext uri="{FF2B5EF4-FFF2-40B4-BE49-F238E27FC236}">
                  <a16:creationId xmlns:a16="http://schemas.microsoft.com/office/drawing/2014/main" id="{00000000-0008-0000-0600-00005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36" name="Check Box 84" hidden="1">
              <a:extLst>
                <a:ext uri="{63B3BB69-23CF-44E3-9099-C40C66FF867C}">
                  <a14:compatExt spid="_x0000_s23636"/>
                </a:ext>
                <a:ext uri="{FF2B5EF4-FFF2-40B4-BE49-F238E27FC236}">
                  <a16:creationId xmlns:a16="http://schemas.microsoft.com/office/drawing/2014/main" id="{00000000-0008-0000-0600-00005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37" name="Check Box 85" hidden="1">
              <a:extLst>
                <a:ext uri="{63B3BB69-23CF-44E3-9099-C40C66FF867C}">
                  <a14:compatExt spid="_x0000_s23637"/>
                </a:ext>
                <a:ext uri="{FF2B5EF4-FFF2-40B4-BE49-F238E27FC236}">
                  <a16:creationId xmlns:a16="http://schemas.microsoft.com/office/drawing/2014/main" id="{00000000-0008-0000-0600-00005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27</xdr:row>
          <xdr:rowOff>257175</xdr:rowOff>
        </xdr:from>
        <xdr:to>
          <xdr:col>4</xdr:col>
          <xdr:colOff>933450</xdr:colOff>
          <xdr:row>27</xdr:row>
          <xdr:rowOff>581025</xdr:rowOff>
        </xdr:to>
        <xdr:sp macro="" textlink="">
          <xdr:nvSpPr>
            <xdr:cNvPr id="23638" name="Check Box 86" hidden="1">
              <a:extLst>
                <a:ext uri="{63B3BB69-23CF-44E3-9099-C40C66FF867C}">
                  <a14:compatExt spid="_x0000_s23638"/>
                </a:ext>
                <a:ext uri="{FF2B5EF4-FFF2-40B4-BE49-F238E27FC236}">
                  <a16:creationId xmlns:a16="http://schemas.microsoft.com/office/drawing/2014/main" id="{00000000-0008-0000-0600-00005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39" name="Check Box 87" hidden="1">
              <a:extLst>
                <a:ext uri="{63B3BB69-23CF-44E3-9099-C40C66FF867C}">
                  <a14:compatExt spid="_x0000_s23639"/>
                </a:ext>
                <a:ext uri="{FF2B5EF4-FFF2-40B4-BE49-F238E27FC236}">
                  <a16:creationId xmlns:a16="http://schemas.microsoft.com/office/drawing/2014/main" id="{00000000-0008-0000-0600-00005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40" name="Check Box 88" hidden="1">
              <a:extLst>
                <a:ext uri="{63B3BB69-23CF-44E3-9099-C40C66FF867C}">
                  <a14:compatExt spid="_x0000_s23640"/>
                </a:ext>
                <a:ext uri="{FF2B5EF4-FFF2-40B4-BE49-F238E27FC236}">
                  <a16:creationId xmlns:a16="http://schemas.microsoft.com/office/drawing/2014/main" id="{00000000-0008-0000-0600-00005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27</xdr:row>
          <xdr:rowOff>257175</xdr:rowOff>
        </xdr:from>
        <xdr:to>
          <xdr:col>4</xdr:col>
          <xdr:colOff>933450</xdr:colOff>
          <xdr:row>27</xdr:row>
          <xdr:rowOff>581025</xdr:rowOff>
        </xdr:to>
        <xdr:sp macro="" textlink="">
          <xdr:nvSpPr>
            <xdr:cNvPr id="23641" name="Check Box 89" hidden="1">
              <a:extLst>
                <a:ext uri="{63B3BB69-23CF-44E3-9099-C40C66FF867C}">
                  <a14:compatExt spid="_x0000_s23641"/>
                </a:ext>
                <a:ext uri="{FF2B5EF4-FFF2-40B4-BE49-F238E27FC236}">
                  <a16:creationId xmlns:a16="http://schemas.microsoft.com/office/drawing/2014/main" id="{00000000-0008-0000-0600-00005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42" name="Check Box 90" hidden="1">
              <a:extLst>
                <a:ext uri="{63B3BB69-23CF-44E3-9099-C40C66FF867C}">
                  <a14:compatExt spid="_x0000_s23642"/>
                </a:ext>
                <a:ext uri="{FF2B5EF4-FFF2-40B4-BE49-F238E27FC236}">
                  <a16:creationId xmlns:a16="http://schemas.microsoft.com/office/drawing/2014/main" id="{00000000-0008-0000-0600-00005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43" name="Check Box 91" hidden="1">
              <a:extLst>
                <a:ext uri="{63B3BB69-23CF-44E3-9099-C40C66FF867C}">
                  <a14:compatExt spid="_x0000_s23643"/>
                </a:ext>
                <a:ext uri="{FF2B5EF4-FFF2-40B4-BE49-F238E27FC236}">
                  <a16:creationId xmlns:a16="http://schemas.microsoft.com/office/drawing/2014/main" id="{00000000-0008-0000-0600-00005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44" name="Check Box 92" hidden="1">
              <a:extLst>
                <a:ext uri="{63B3BB69-23CF-44E3-9099-C40C66FF867C}">
                  <a14:compatExt spid="_x0000_s23644"/>
                </a:ext>
                <a:ext uri="{FF2B5EF4-FFF2-40B4-BE49-F238E27FC236}">
                  <a16:creationId xmlns:a16="http://schemas.microsoft.com/office/drawing/2014/main" id="{00000000-0008-0000-0600-00005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45" name="Check Box 93" hidden="1">
              <a:extLst>
                <a:ext uri="{63B3BB69-23CF-44E3-9099-C40C66FF867C}">
                  <a14:compatExt spid="_x0000_s23645"/>
                </a:ext>
                <a:ext uri="{FF2B5EF4-FFF2-40B4-BE49-F238E27FC236}">
                  <a16:creationId xmlns:a16="http://schemas.microsoft.com/office/drawing/2014/main" id="{00000000-0008-0000-0600-00005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28</xdr:row>
          <xdr:rowOff>257175</xdr:rowOff>
        </xdr:from>
        <xdr:to>
          <xdr:col>4</xdr:col>
          <xdr:colOff>933450</xdr:colOff>
          <xdr:row>28</xdr:row>
          <xdr:rowOff>581025</xdr:rowOff>
        </xdr:to>
        <xdr:sp macro="" textlink="">
          <xdr:nvSpPr>
            <xdr:cNvPr id="23646" name="Check Box 94" hidden="1">
              <a:extLst>
                <a:ext uri="{63B3BB69-23CF-44E3-9099-C40C66FF867C}">
                  <a14:compatExt spid="_x0000_s23646"/>
                </a:ext>
                <a:ext uri="{FF2B5EF4-FFF2-40B4-BE49-F238E27FC236}">
                  <a16:creationId xmlns:a16="http://schemas.microsoft.com/office/drawing/2014/main" id="{00000000-0008-0000-0600-00005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933450</xdr:colOff>
          <xdr:row>32</xdr:row>
          <xdr:rowOff>581025</xdr:rowOff>
        </xdr:to>
        <xdr:sp macro="" textlink="">
          <xdr:nvSpPr>
            <xdr:cNvPr id="23647" name="Check Box 95" hidden="1">
              <a:extLst>
                <a:ext uri="{63B3BB69-23CF-44E3-9099-C40C66FF867C}">
                  <a14:compatExt spid="_x0000_s23647"/>
                </a:ext>
                <a:ext uri="{FF2B5EF4-FFF2-40B4-BE49-F238E27FC236}">
                  <a16:creationId xmlns:a16="http://schemas.microsoft.com/office/drawing/2014/main" id="{00000000-0008-0000-0600-00005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933450</xdr:colOff>
          <xdr:row>33</xdr:row>
          <xdr:rowOff>581025</xdr:rowOff>
        </xdr:to>
        <xdr:sp macro="" textlink="">
          <xdr:nvSpPr>
            <xdr:cNvPr id="23648" name="Check Box 96" hidden="1">
              <a:extLst>
                <a:ext uri="{63B3BB69-23CF-44E3-9099-C40C66FF867C}">
                  <a14:compatExt spid="_x0000_s23648"/>
                </a:ext>
                <a:ext uri="{FF2B5EF4-FFF2-40B4-BE49-F238E27FC236}">
                  <a16:creationId xmlns:a16="http://schemas.microsoft.com/office/drawing/2014/main" id="{00000000-0008-0000-0600-00006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933450</xdr:colOff>
          <xdr:row>34</xdr:row>
          <xdr:rowOff>581025</xdr:rowOff>
        </xdr:to>
        <xdr:sp macro="" textlink="">
          <xdr:nvSpPr>
            <xdr:cNvPr id="23649" name="Check Box 97" hidden="1">
              <a:extLst>
                <a:ext uri="{63B3BB69-23CF-44E3-9099-C40C66FF867C}">
                  <a14:compatExt spid="_x0000_s23649"/>
                </a:ext>
                <a:ext uri="{FF2B5EF4-FFF2-40B4-BE49-F238E27FC236}">
                  <a16:creationId xmlns:a16="http://schemas.microsoft.com/office/drawing/2014/main" id="{00000000-0008-0000-0600-00006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138592</xdr:colOff>
      <xdr:row>33</xdr:row>
      <xdr:rowOff>151527</xdr:rowOff>
    </xdr:from>
    <xdr:to>
      <xdr:col>0</xdr:col>
      <xdr:colOff>424342</xdr:colOff>
      <xdr:row>33</xdr:row>
      <xdr:rowOff>559599</xdr:rowOff>
    </xdr:to>
    <xdr:sp macro="" textlink="">
      <xdr:nvSpPr>
        <xdr:cNvPr id="68" name="Arrow: Right 67">
          <a:extLst>
            <a:ext uri="{FF2B5EF4-FFF2-40B4-BE49-F238E27FC236}">
              <a16:creationId xmlns:a16="http://schemas.microsoft.com/office/drawing/2014/main" id="{00000000-0008-0000-0600-000044000000}"/>
            </a:ext>
          </a:extLst>
        </xdr:cNvPr>
        <xdr:cNvSpPr/>
      </xdr:nvSpPr>
      <xdr:spPr>
        <a:xfrm rot="5400000">
          <a:off x="77431" y="14053096"/>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0" name="Check Box 98" hidden="1">
              <a:extLst>
                <a:ext uri="{63B3BB69-23CF-44E3-9099-C40C66FF867C}">
                  <a14:compatExt spid="_x0000_s23650"/>
                </a:ext>
                <a:ext uri="{FF2B5EF4-FFF2-40B4-BE49-F238E27FC236}">
                  <a16:creationId xmlns:a16="http://schemas.microsoft.com/office/drawing/2014/main" id="{00000000-0008-0000-0600-00006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933450</xdr:colOff>
          <xdr:row>38</xdr:row>
          <xdr:rowOff>581025</xdr:rowOff>
        </xdr:to>
        <xdr:sp macro="" textlink="">
          <xdr:nvSpPr>
            <xdr:cNvPr id="23651" name="Check Box 99" hidden="1">
              <a:extLst>
                <a:ext uri="{63B3BB69-23CF-44E3-9099-C40C66FF867C}">
                  <a14:compatExt spid="_x0000_s23651"/>
                </a:ext>
                <a:ext uri="{FF2B5EF4-FFF2-40B4-BE49-F238E27FC236}">
                  <a16:creationId xmlns:a16="http://schemas.microsoft.com/office/drawing/2014/main" id="{00000000-0008-0000-0600-00006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933450</xdr:colOff>
          <xdr:row>42</xdr:row>
          <xdr:rowOff>581025</xdr:rowOff>
        </xdr:to>
        <xdr:sp macro="" textlink="">
          <xdr:nvSpPr>
            <xdr:cNvPr id="23652" name="Check Box 100" hidden="1">
              <a:extLst>
                <a:ext uri="{63B3BB69-23CF-44E3-9099-C40C66FF867C}">
                  <a14:compatExt spid="_x0000_s23652"/>
                </a:ext>
                <a:ext uri="{FF2B5EF4-FFF2-40B4-BE49-F238E27FC236}">
                  <a16:creationId xmlns:a16="http://schemas.microsoft.com/office/drawing/2014/main" id="{00000000-0008-0000-0600-00006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3" name="Check Box 101" hidden="1">
              <a:extLst>
                <a:ext uri="{63B3BB69-23CF-44E3-9099-C40C66FF867C}">
                  <a14:compatExt spid="_x0000_s23653"/>
                </a:ext>
                <a:ext uri="{FF2B5EF4-FFF2-40B4-BE49-F238E27FC236}">
                  <a16:creationId xmlns:a16="http://schemas.microsoft.com/office/drawing/2014/main" id="{00000000-0008-0000-0600-00006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4" name="Check Box 102" hidden="1">
              <a:extLst>
                <a:ext uri="{63B3BB69-23CF-44E3-9099-C40C66FF867C}">
                  <a14:compatExt spid="_x0000_s23654"/>
                </a:ext>
                <a:ext uri="{FF2B5EF4-FFF2-40B4-BE49-F238E27FC236}">
                  <a16:creationId xmlns:a16="http://schemas.microsoft.com/office/drawing/2014/main" id="{00000000-0008-0000-0600-00006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5" name="Check Box 103" hidden="1">
              <a:extLst>
                <a:ext uri="{63B3BB69-23CF-44E3-9099-C40C66FF867C}">
                  <a14:compatExt spid="_x0000_s23655"/>
                </a:ext>
                <a:ext uri="{FF2B5EF4-FFF2-40B4-BE49-F238E27FC236}">
                  <a16:creationId xmlns:a16="http://schemas.microsoft.com/office/drawing/2014/main" id="{00000000-0008-0000-0600-00006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6" name="Check Box 104" hidden="1">
              <a:extLst>
                <a:ext uri="{63B3BB69-23CF-44E3-9099-C40C66FF867C}">
                  <a14:compatExt spid="_x0000_s23656"/>
                </a:ext>
                <a:ext uri="{FF2B5EF4-FFF2-40B4-BE49-F238E27FC236}">
                  <a16:creationId xmlns:a16="http://schemas.microsoft.com/office/drawing/2014/main" id="{00000000-0008-0000-0600-00006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933450</xdr:colOff>
          <xdr:row>37</xdr:row>
          <xdr:rowOff>581025</xdr:rowOff>
        </xdr:to>
        <xdr:sp macro="" textlink="">
          <xdr:nvSpPr>
            <xdr:cNvPr id="23657" name="Check Box 105" hidden="1">
              <a:extLst>
                <a:ext uri="{63B3BB69-23CF-44E3-9099-C40C66FF867C}">
                  <a14:compatExt spid="_x0000_s23657"/>
                </a:ext>
                <a:ext uri="{FF2B5EF4-FFF2-40B4-BE49-F238E27FC236}">
                  <a16:creationId xmlns:a16="http://schemas.microsoft.com/office/drawing/2014/main" id="{00000000-0008-0000-0600-00006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933450</xdr:colOff>
          <xdr:row>38</xdr:row>
          <xdr:rowOff>581025</xdr:rowOff>
        </xdr:to>
        <xdr:sp macro="" textlink="">
          <xdr:nvSpPr>
            <xdr:cNvPr id="23658" name="Check Box 106" hidden="1">
              <a:extLst>
                <a:ext uri="{63B3BB69-23CF-44E3-9099-C40C66FF867C}">
                  <a14:compatExt spid="_x0000_s23658"/>
                </a:ext>
                <a:ext uri="{FF2B5EF4-FFF2-40B4-BE49-F238E27FC236}">
                  <a16:creationId xmlns:a16="http://schemas.microsoft.com/office/drawing/2014/main" id="{00000000-0008-0000-0600-00006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933450</xdr:colOff>
          <xdr:row>42</xdr:row>
          <xdr:rowOff>581025</xdr:rowOff>
        </xdr:to>
        <xdr:sp macro="" textlink="">
          <xdr:nvSpPr>
            <xdr:cNvPr id="23659" name="Check Box 107" hidden="1">
              <a:extLst>
                <a:ext uri="{63B3BB69-23CF-44E3-9099-C40C66FF867C}">
                  <a14:compatExt spid="_x0000_s23659"/>
                </a:ext>
                <a:ext uri="{FF2B5EF4-FFF2-40B4-BE49-F238E27FC236}">
                  <a16:creationId xmlns:a16="http://schemas.microsoft.com/office/drawing/2014/main" id="{00000000-0008-0000-0600-00006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twoCellAnchor>
    <xdr:from>
      <xdr:col>0</xdr:col>
      <xdr:colOff>138592</xdr:colOff>
      <xdr:row>38</xdr:row>
      <xdr:rowOff>151527</xdr:rowOff>
    </xdr:from>
    <xdr:to>
      <xdr:col>0</xdr:col>
      <xdr:colOff>424342</xdr:colOff>
      <xdr:row>38</xdr:row>
      <xdr:rowOff>559599</xdr:rowOff>
    </xdr:to>
    <xdr:sp macro="" textlink="">
      <xdr:nvSpPr>
        <xdr:cNvPr id="79" name="Arrow: Right 78">
          <a:extLst>
            <a:ext uri="{FF2B5EF4-FFF2-40B4-BE49-F238E27FC236}">
              <a16:creationId xmlns:a16="http://schemas.microsoft.com/office/drawing/2014/main" id="{00000000-0008-0000-0600-00004F000000}"/>
            </a:ext>
          </a:extLst>
        </xdr:cNvPr>
        <xdr:cNvSpPr/>
      </xdr:nvSpPr>
      <xdr:spPr>
        <a:xfrm rot="5400000">
          <a:off x="77431" y="20429015"/>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0" name="Check Box 108" hidden="1">
              <a:extLst>
                <a:ext uri="{63B3BB69-23CF-44E3-9099-C40C66FF867C}">
                  <a14:compatExt spid="_x0000_s23660"/>
                </a:ext>
                <a:ext uri="{FF2B5EF4-FFF2-40B4-BE49-F238E27FC236}">
                  <a16:creationId xmlns:a16="http://schemas.microsoft.com/office/drawing/2014/main" id="{00000000-0008-0000-0600-00006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1" name="Check Box 109" hidden="1">
              <a:extLst>
                <a:ext uri="{63B3BB69-23CF-44E3-9099-C40C66FF867C}">
                  <a14:compatExt spid="_x0000_s23661"/>
                </a:ext>
                <a:ext uri="{FF2B5EF4-FFF2-40B4-BE49-F238E27FC236}">
                  <a16:creationId xmlns:a16="http://schemas.microsoft.com/office/drawing/2014/main" id="{00000000-0008-0000-0600-00006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2" name="Check Box 110" hidden="1">
              <a:extLst>
                <a:ext uri="{63B3BB69-23CF-44E3-9099-C40C66FF867C}">
                  <a14:compatExt spid="_x0000_s23662"/>
                </a:ext>
                <a:ext uri="{FF2B5EF4-FFF2-40B4-BE49-F238E27FC236}">
                  <a16:creationId xmlns:a16="http://schemas.microsoft.com/office/drawing/2014/main" id="{00000000-0008-0000-0600-00006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3" name="Check Box 111" hidden="1">
              <a:extLst>
                <a:ext uri="{63B3BB69-23CF-44E3-9099-C40C66FF867C}">
                  <a14:compatExt spid="_x0000_s23663"/>
                </a:ext>
                <a:ext uri="{FF2B5EF4-FFF2-40B4-BE49-F238E27FC236}">
                  <a16:creationId xmlns:a16="http://schemas.microsoft.com/office/drawing/2014/main" id="{00000000-0008-0000-0600-00006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4" name="Check Box 112" hidden="1">
              <a:extLst>
                <a:ext uri="{63B3BB69-23CF-44E3-9099-C40C66FF867C}">
                  <a14:compatExt spid="_x0000_s23664"/>
                </a:ext>
                <a:ext uri="{FF2B5EF4-FFF2-40B4-BE49-F238E27FC236}">
                  <a16:creationId xmlns:a16="http://schemas.microsoft.com/office/drawing/2014/main" id="{00000000-0008-0000-0600-00007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21</xdr:row>
          <xdr:rowOff>257175</xdr:rowOff>
        </xdr:from>
        <xdr:to>
          <xdr:col>4</xdr:col>
          <xdr:colOff>923925</xdr:colOff>
          <xdr:row>21</xdr:row>
          <xdr:rowOff>581025</xdr:rowOff>
        </xdr:to>
        <xdr:sp macro="" textlink="">
          <xdr:nvSpPr>
            <xdr:cNvPr id="23665" name="Check Box 113" hidden="1">
              <a:extLst>
                <a:ext uri="{63B3BB69-23CF-44E3-9099-C40C66FF867C}">
                  <a14:compatExt spid="_x0000_s23665"/>
                </a:ext>
                <a:ext uri="{FF2B5EF4-FFF2-40B4-BE49-F238E27FC236}">
                  <a16:creationId xmlns:a16="http://schemas.microsoft.com/office/drawing/2014/main" id="{00000000-0008-0000-0600-00007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66" name="Check Box 114" hidden="1">
              <a:extLst>
                <a:ext uri="{63B3BB69-23CF-44E3-9099-C40C66FF867C}">
                  <a14:compatExt spid="_x0000_s23666"/>
                </a:ext>
                <a:ext uri="{FF2B5EF4-FFF2-40B4-BE49-F238E27FC236}">
                  <a16:creationId xmlns:a16="http://schemas.microsoft.com/office/drawing/2014/main" id="{00000000-0008-0000-0600-00007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67" name="Check Box 115" hidden="1">
              <a:extLst>
                <a:ext uri="{63B3BB69-23CF-44E3-9099-C40C66FF867C}">
                  <a14:compatExt spid="_x0000_s23667"/>
                </a:ext>
                <a:ext uri="{FF2B5EF4-FFF2-40B4-BE49-F238E27FC236}">
                  <a16:creationId xmlns:a16="http://schemas.microsoft.com/office/drawing/2014/main" id="{00000000-0008-0000-0600-00007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68" name="Check Box 116" hidden="1">
              <a:extLst>
                <a:ext uri="{63B3BB69-23CF-44E3-9099-C40C66FF867C}">
                  <a14:compatExt spid="_x0000_s23668"/>
                </a:ext>
                <a:ext uri="{FF2B5EF4-FFF2-40B4-BE49-F238E27FC236}">
                  <a16:creationId xmlns:a16="http://schemas.microsoft.com/office/drawing/2014/main" id="{00000000-0008-0000-0600-00007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69" name="Check Box 117" hidden="1">
              <a:extLst>
                <a:ext uri="{63B3BB69-23CF-44E3-9099-C40C66FF867C}">
                  <a14:compatExt spid="_x0000_s23669"/>
                </a:ext>
                <a:ext uri="{FF2B5EF4-FFF2-40B4-BE49-F238E27FC236}">
                  <a16:creationId xmlns:a16="http://schemas.microsoft.com/office/drawing/2014/main" id="{00000000-0008-0000-0600-00007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70" name="Check Box 118" hidden="1">
              <a:extLst>
                <a:ext uri="{63B3BB69-23CF-44E3-9099-C40C66FF867C}">
                  <a14:compatExt spid="_x0000_s23670"/>
                </a:ext>
                <a:ext uri="{FF2B5EF4-FFF2-40B4-BE49-F238E27FC236}">
                  <a16:creationId xmlns:a16="http://schemas.microsoft.com/office/drawing/2014/main" id="{00000000-0008-0000-0600-00007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22</xdr:row>
          <xdr:rowOff>257175</xdr:rowOff>
        </xdr:from>
        <xdr:to>
          <xdr:col>4</xdr:col>
          <xdr:colOff>923925</xdr:colOff>
          <xdr:row>22</xdr:row>
          <xdr:rowOff>581025</xdr:rowOff>
        </xdr:to>
        <xdr:sp macro="" textlink="">
          <xdr:nvSpPr>
            <xdr:cNvPr id="23671" name="Check Box 119" hidden="1">
              <a:extLst>
                <a:ext uri="{63B3BB69-23CF-44E3-9099-C40C66FF867C}">
                  <a14:compatExt spid="_x0000_s23671"/>
                </a:ext>
                <a:ext uri="{FF2B5EF4-FFF2-40B4-BE49-F238E27FC236}">
                  <a16:creationId xmlns:a16="http://schemas.microsoft.com/office/drawing/2014/main" id="{00000000-0008-0000-0600-00007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2" name="Check Box 120" hidden="1">
              <a:extLst>
                <a:ext uri="{63B3BB69-23CF-44E3-9099-C40C66FF867C}">
                  <a14:compatExt spid="_x0000_s23672"/>
                </a:ext>
                <a:ext uri="{FF2B5EF4-FFF2-40B4-BE49-F238E27FC236}">
                  <a16:creationId xmlns:a16="http://schemas.microsoft.com/office/drawing/2014/main" id="{00000000-0008-0000-0600-00007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3" name="Check Box 121" hidden="1">
              <a:extLst>
                <a:ext uri="{63B3BB69-23CF-44E3-9099-C40C66FF867C}">
                  <a14:compatExt spid="_x0000_s23673"/>
                </a:ext>
                <a:ext uri="{FF2B5EF4-FFF2-40B4-BE49-F238E27FC236}">
                  <a16:creationId xmlns:a16="http://schemas.microsoft.com/office/drawing/2014/main" id="{00000000-0008-0000-0600-00007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4" name="Check Box 122" hidden="1">
              <a:extLst>
                <a:ext uri="{63B3BB69-23CF-44E3-9099-C40C66FF867C}">
                  <a14:compatExt spid="_x0000_s23674"/>
                </a:ext>
                <a:ext uri="{FF2B5EF4-FFF2-40B4-BE49-F238E27FC236}">
                  <a16:creationId xmlns:a16="http://schemas.microsoft.com/office/drawing/2014/main" id="{00000000-0008-0000-0600-00007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5" name="Check Box 123" hidden="1">
              <a:extLst>
                <a:ext uri="{63B3BB69-23CF-44E3-9099-C40C66FF867C}">
                  <a14:compatExt spid="_x0000_s23675"/>
                </a:ext>
                <a:ext uri="{FF2B5EF4-FFF2-40B4-BE49-F238E27FC236}">
                  <a16:creationId xmlns:a16="http://schemas.microsoft.com/office/drawing/2014/main" id="{00000000-0008-0000-0600-00007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6" name="Check Box 124" hidden="1">
              <a:extLst>
                <a:ext uri="{63B3BB69-23CF-44E3-9099-C40C66FF867C}">
                  <a14:compatExt spid="_x0000_s23676"/>
                </a:ext>
                <a:ext uri="{FF2B5EF4-FFF2-40B4-BE49-F238E27FC236}">
                  <a16:creationId xmlns:a16="http://schemas.microsoft.com/office/drawing/2014/main" id="{00000000-0008-0000-0600-00007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23</xdr:row>
          <xdr:rowOff>257175</xdr:rowOff>
        </xdr:from>
        <xdr:to>
          <xdr:col>4</xdr:col>
          <xdr:colOff>923925</xdr:colOff>
          <xdr:row>23</xdr:row>
          <xdr:rowOff>581025</xdr:rowOff>
        </xdr:to>
        <xdr:sp macro="" textlink="">
          <xdr:nvSpPr>
            <xdr:cNvPr id="23677" name="Check Box 125" hidden="1">
              <a:extLst>
                <a:ext uri="{63B3BB69-23CF-44E3-9099-C40C66FF867C}">
                  <a14:compatExt spid="_x0000_s23677"/>
                </a:ext>
                <a:ext uri="{FF2B5EF4-FFF2-40B4-BE49-F238E27FC236}">
                  <a16:creationId xmlns:a16="http://schemas.microsoft.com/office/drawing/2014/main" id="{00000000-0008-0000-0600-00007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78" name="Check Box 126" hidden="1">
              <a:extLst>
                <a:ext uri="{63B3BB69-23CF-44E3-9099-C40C66FF867C}">
                  <a14:compatExt spid="_x0000_s23678"/>
                </a:ext>
                <a:ext uri="{FF2B5EF4-FFF2-40B4-BE49-F238E27FC236}">
                  <a16:creationId xmlns:a16="http://schemas.microsoft.com/office/drawing/2014/main" id="{00000000-0008-0000-0600-00007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79" name="Check Box 127" hidden="1">
              <a:extLst>
                <a:ext uri="{63B3BB69-23CF-44E3-9099-C40C66FF867C}">
                  <a14:compatExt spid="_x0000_s23679"/>
                </a:ext>
                <a:ext uri="{FF2B5EF4-FFF2-40B4-BE49-F238E27FC236}">
                  <a16:creationId xmlns:a16="http://schemas.microsoft.com/office/drawing/2014/main" id="{00000000-0008-0000-0600-00007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80" name="Check Box 128" hidden="1">
              <a:extLst>
                <a:ext uri="{63B3BB69-23CF-44E3-9099-C40C66FF867C}">
                  <a14:compatExt spid="_x0000_s23680"/>
                </a:ext>
                <a:ext uri="{FF2B5EF4-FFF2-40B4-BE49-F238E27FC236}">
                  <a16:creationId xmlns:a16="http://schemas.microsoft.com/office/drawing/2014/main" id="{00000000-0008-0000-0600-00008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81" name="Check Box 129" hidden="1">
              <a:extLst>
                <a:ext uri="{63B3BB69-23CF-44E3-9099-C40C66FF867C}">
                  <a14:compatExt spid="_x0000_s23681"/>
                </a:ext>
                <a:ext uri="{FF2B5EF4-FFF2-40B4-BE49-F238E27FC236}">
                  <a16:creationId xmlns:a16="http://schemas.microsoft.com/office/drawing/2014/main" id="{00000000-0008-0000-0600-00008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82" name="Check Box 130" hidden="1">
              <a:extLst>
                <a:ext uri="{63B3BB69-23CF-44E3-9099-C40C66FF867C}">
                  <a14:compatExt spid="_x0000_s23682"/>
                </a:ext>
                <a:ext uri="{FF2B5EF4-FFF2-40B4-BE49-F238E27FC236}">
                  <a16:creationId xmlns:a16="http://schemas.microsoft.com/office/drawing/2014/main" id="{00000000-0008-0000-0600-00008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29</xdr:row>
          <xdr:rowOff>257175</xdr:rowOff>
        </xdr:from>
        <xdr:to>
          <xdr:col>4</xdr:col>
          <xdr:colOff>923925</xdr:colOff>
          <xdr:row>29</xdr:row>
          <xdr:rowOff>581025</xdr:rowOff>
        </xdr:to>
        <xdr:sp macro="" textlink="">
          <xdr:nvSpPr>
            <xdr:cNvPr id="23683" name="Check Box 131" hidden="1">
              <a:extLst>
                <a:ext uri="{63B3BB69-23CF-44E3-9099-C40C66FF867C}">
                  <a14:compatExt spid="_x0000_s23683"/>
                </a:ext>
                <a:ext uri="{FF2B5EF4-FFF2-40B4-BE49-F238E27FC236}">
                  <a16:creationId xmlns:a16="http://schemas.microsoft.com/office/drawing/2014/main" id="{00000000-0008-0000-0600-00008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4" name="Check Box 132" hidden="1">
              <a:extLst>
                <a:ext uri="{63B3BB69-23CF-44E3-9099-C40C66FF867C}">
                  <a14:compatExt spid="_x0000_s23684"/>
                </a:ext>
                <a:ext uri="{FF2B5EF4-FFF2-40B4-BE49-F238E27FC236}">
                  <a16:creationId xmlns:a16="http://schemas.microsoft.com/office/drawing/2014/main" id="{00000000-0008-0000-0600-00008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5" name="Check Box 133" hidden="1">
              <a:extLst>
                <a:ext uri="{63B3BB69-23CF-44E3-9099-C40C66FF867C}">
                  <a14:compatExt spid="_x0000_s23685"/>
                </a:ext>
                <a:ext uri="{FF2B5EF4-FFF2-40B4-BE49-F238E27FC236}">
                  <a16:creationId xmlns:a16="http://schemas.microsoft.com/office/drawing/2014/main" id="{00000000-0008-0000-0600-00008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6" name="Check Box 134" hidden="1">
              <a:extLst>
                <a:ext uri="{63B3BB69-23CF-44E3-9099-C40C66FF867C}">
                  <a14:compatExt spid="_x0000_s23686"/>
                </a:ext>
                <a:ext uri="{FF2B5EF4-FFF2-40B4-BE49-F238E27FC236}">
                  <a16:creationId xmlns:a16="http://schemas.microsoft.com/office/drawing/2014/main" id="{00000000-0008-0000-0600-00008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7" name="Check Box 135" hidden="1">
              <a:extLst>
                <a:ext uri="{63B3BB69-23CF-44E3-9099-C40C66FF867C}">
                  <a14:compatExt spid="_x0000_s23687"/>
                </a:ext>
                <a:ext uri="{FF2B5EF4-FFF2-40B4-BE49-F238E27FC236}">
                  <a16:creationId xmlns:a16="http://schemas.microsoft.com/office/drawing/2014/main" id="{00000000-0008-0000-0600-00008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8" name="Check Box 136" hidden="1">
              <a:extLst>
                <a:ext uri="{63B3BB69-23CF-44E3-9099-C40C66FF867C}">
                  <a14:compatExt spid="_x0000_s23688"/>
                </a:ext>
                <a:ext uri="{FF2B5EF4-FFF2-40B4-BE49-F238E27FC236}">
                  <a16:creationId xmlns:a16="http://schemas.microsoft.com/office/drawing/2014/main" id="{00000000-0008-0000-0600-00008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30</xdr:row>
          <xdr:rowOff>257175</xdr:rowOff>
        </xdr:from>
        <xdr:to>
          <xdr:col>4</xdr:col>
          <xdr:colOff>923925</xdr:colOff>
          <xdr:row>30</xdr:row>
          <xdr:rowOff>581025</xdr:rowOff>
        </xdr:to>
        <xdr:sp macro="" textlink="">
          <xdr:nvSpPr>
            <xdr:cNvPr id="23689" name="Check Box 137" hidden="1">
              <a:extLst>
                <a:ext uri="{63B3BB69-23CF-44E3-9099-C40C66FF867C}">
                  <a14:compatExt spid="_x0000_s23689"/>
                </a:ext>
                <a:ext uri="{FF2B5EF4-FFF2-40B4-BE49-F238E27FC236}">
                  <a16:creationId xmlns:a16="http://schemas.microsoft.com/office/drawing/2014/main" id="{00000000-0008-0000-0600-00008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0" name="Check Box 138" hidden="1">
              <a:extLst>
                <a:ext uri="{63B3BB69-23CF-44E3-9099-C40C66FF867C}">
                  <a14:compatExt spid="_x0000_s23690"/>
                </a:ext>
                <a:ext uri="{FF2B5EF4-FFF2-40B4-BE49-F238E27FC236}">
                  <a16:creationId xmlns:a16="http://schemas.microsoft.com/office/drawing/2014/main" id="{00000000-0008-0000-0600-00008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1" name="Check Box 139" hidden="1">
              <a:extLst>
                <a:ext uri="{63B3BB69-23CF-44E3-9099-C40C66FF867C}">
                  <a14:compatExt spid="_x0000_s23691"/>
                </a:ext>
                <a:ext uri="{FF2B5EF4-FFF2-40B4-BE49-F238E27FC236}">
                  <a16:creationId xmlns:a16="http://schemas.microsoft.com/office/drawing/2014/main" id="{00000000-0008-0000-0600-00008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2" name="Check Box 140" hidden="1">
              <a:extLst>
                <a:ext uri="{63B3BB69-23CF-44E3-9099-C40C66FF867C}">
                  <a14:compatExt spid="_x0000_s23692"/>
                </a:ext>
                <a:ext uri="{FF2B5EF4-FFF2-40B4-BE49-F238E27FC236}">
                  <a16:creationId xmlns:a16="http://schemas.microsoft.com/office/drawing/2014/main" id="{00000000-0008-0000-0600-00008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3" name="Check Box 141" hidden="1">
              <a:extLst>
                <a:ext uri="{63B3BB69-23CF-44E3-9099-C40C66FF867C}">
                  <a14:compatExt spid="_x0000_s23693"/>
                </a:ext>
                <a:ext uri="{FF2B5EF4-FFF2-40B4-BE49-F238E27FC236}">
                  <a16:creationId xmlns:a16="http://schemas.microsoft.com/office/drawing/2014/main" id="{00000000-0008-0000-0600-00008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4" name="Check Box 142" hidden="1">
              <a:extLst>
                <a:ext uri="{63B3BB69-23CF-44E3-9099-C40C66FF867C}">
                  <a14:compatExt spid="_x0000_s23694"/>
                </a:ext>
                <a:ext uri="{FF2B5EF4-FFF2-40B4-BE49-F238E27FC236}">
                  <a16:creationId xmlns:a16="http://schemas.microsoft.com/office/drawing/2014/main" id="{00000000-0008-0000-0600-00008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31</xdr:row>
          <xdr:rowOff>257175</xdr:rowOff>
        </xdr:from>
        <xdr:to>
          <xdr:col>4</xdr:col>
          <xdr:colOff>923925</xdr:colOff>
          <xdr:row>31</xdr:row>
          <xdr:rowOff>581025</xdr:rowOff>
        </xdr:to>
        <xdr:sp macro="" textlink="">
          <xdr:nvSpPr>
            <xdr:cNvPr id="23695" name="Check Box 143" hidden="1">
              <a:extLst>
                <a:ext uri="{63B3BB69-23CF-44E3-9099-C40C66FF867C}">
                  <a14:compatExt spid="_x0000_s23695"/>
                </a:ext>
                <a:ext uri="{FF2B5EF4-FFF2-40B4-BE49-F238E27FC236}">
                  <a16:creationId xmlns:a16="http://schemas.microsoft.com/office/drawing/2014/main" id="{00000000-0008-0000-0600-00008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696" name="Check Box 144" hidden="1">
              <a:extLst>
                <a:ext uri="{63B3BB69-23CF-44E3-9099-C40C66FF867C}">
                  <a14:compatExt spid="_x0000_s23696"/>
                </a:ext>
                <a:ext uri="{FF2B5EF4-FFF2-40B4-BE49-F238E27FC236}">
                  <a16:creationId xmlns:a16="http://schemas.microsoft.com/office/drawing/2014/main" id="{00000000-0008-0000-0600-00009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697" name="Check Box 145" hidden="1">
              <a:extLst>
                <a:ext uri="{63B3BB69-23CF-44E3-9099-C40C66FF867C}">
                  <a14:compatExt spid="_x0000_s23697"/>
                </a:ext>
                <a:ext uri="{FF2B5EF4-FFF2-40B4-BE49-F238E27FC236}">
                  <a16:creationId xmlns:a16="http://schemas.microsoft.com/office/drawing/2014/main" id="{00000000-0008-0000-0600-00009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698" name="Check Box 146" hidden="1">
              <a:extLst>
                <a:ext uri="{63B3BB69-23CF-44E3-9099-C40C66FF867C}">
                  <a14:compatExt spid="_x0000_s23698"/>
                </a:ext>
                <a:ext uri="{FF2B5EF4-FFF2-40B4-BE49-F238E27FC236}">
                  <a16:creationId xmlns:a16="http://schemas.microsoft.com/office/drawing/2014/main" id="{00000000-0008-0000-0600-00009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699" name="Check Box 147" hidden="1">
              <a:extLst>
                <a:ext uri="{63B3BB69-23CF-44E3-9099-C40C66FF867C}">
                  <a14:compatExt spid="_x0000_s23699"/>
                </a:ext>
                <a:ext uri="{FF2B5EF4-FFF2-40B4-BE49-F238E27FC236}">
                  <a16:creationId xmlns:a16="http://schemas.microsoft.com/office/drawing/2014/main" id="{00000000-0008-0000-0600-00009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700" name="Check Box 148" hidden="1">
              <a:extLst>
                <a:ext uri="{63B3BB69-23CF-44E3-9099-C40C66FF867C}">
                  <a14:compatExt spid="_x0000_s23700"/>
                </a:ext>
                <a:ext uri="{FF2B5EF4-FFF2-40B4-BE49-F238E27FC236}">
                  <a16:creationId xmlns:a16="http://schemas.microsoft.com/office/drawing/2014/main" id="{00000000-0008-0000-0600-00009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32</xdr:row>
          <xdr:rowOff>257175</xdr:rowOff>
        </xdr:from>
        <xdr:to>
          <xdr:col>4</xdr:col>
          <xdr:colOff>923925</xdr:colOff>
          <xdr:row>32</xdr:row>
          <xdr:rowOff>581025</xdr:rowOff>
        </xdr:to>
        <xdr:sp macro="" textlink="">
          <xdr:nvSpPr>
            <xdr:cNvPr id="23701" name="Check Box 149" hidden="1">
              <a:extLst>
                <a:ext uri="{63B3BB69-23CF-44E3-9099-C40C66FF867C}">
                  <a14:compatExt spid="_x0000_s23701"/>
                </a:ext>
                <a:ext uri="{FF2B5EF4-FFF2-40B4-BE49-F238E27FC236}">
                  <a16:creationId xmlns:a16="http://schemas.microsoft.com/office/drawing/2014/main" id="{00000000-0008-0000-0600-00009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2" name="Check Box 150" hidden="1">
              <a:extLst>
                <a:ext uri="{63B3BB69-23CF-44E3-9099-C40C66FF867C}">
                  <a14:compatExt spid="_x0000_s23702"/>
                </a:ext>
                <a:ext uri="{FF2B5EF4-FFF2-40B4-BE49-F238E27FC236}">
                  <a16:creationId xmlns:a16="http://schemas.microsoft.com/office/drawing/2014/main" id="{00000000-0008-0000-0600-00009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3" name="Check Box 151" hidden="1">
              <a:extLst>
                <a:ext uri="{63B3BB69-23CF-44E3-9099-C40C66FF867C}">
                  <a14:compatExt spid="_x0000_s23703"/>
                </a:ext>
                <a:ext uri="{FF2B5EF4-FFF2-40B4-BE49-F238E27FC236}">
                  <a16:creationId xmlns:a16="http://schemas.microsoft.com/office/drawing/2014/main" id="{00000000-0008-0000-0600-00009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4" name="Check Box 152" hidden="1">
              <a:extLst>
                <a:ext uri="{63B3BB69-23CF-44E3-9099-C40C66FF867C}">
                  <a14:compatExt spid="_x0000_s23704"/>
                </a:ext>
                <a:ext uri="{FF2B5EF4-FFF2-40B4-BE49-F238E27FC236}">
                  <a16:creationId xmlns:a16="http://schemas.microsoft.com/office/drawing/2014/main" id="{00000000-0008-0000-0600-00009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5" name="Check Box 153" hidden="1">
              <a:extLst>
                <a:ext uri="{63B3BB69-23CF-44E3-9099-C40C66FF867C}">
                  <a14:compatExt spid="_x0000_s23705"/>
                </a:ext>
                <a:ext uri="{FF2B5EF4-FFF2-40B4-BE49-F238E27FC236}">
                  <a16:creationId xmlns:a16="http://schemas.microsoft.com/office/drawing/2014/main" id="{00000000-0008-0000-0600-00009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6" name="Check Box 154" hidden="1">
              <a:extLst>
                <a:ext uri="{63B3BB69-23CF-44E3-9099-C40C66FF867C}">
                  <a14:compatExt spid="_x0000_s23706"/>
                </a:ext>
                <a:ext uri="{FF2B5EF4-FFF2-40B4-BE49-F238E27FC236}">
                  <a16:creationId xmlns:a16="http://schemas.microsoft.com/office/drawing/2014/main" id="{00000000-0008-0000-0600-00009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33</xdr:row>
          <xdr:rowOff>257175</xdr:rowOff>
        </xdr:from>
        <xdr:to>
          <xdr:col>4</xdr:col>
          <xdr:colOff>923925</xdr:colOff>
          <xdr:row>33</xdr:row>
          <xdr:rowOff>581025</xdr:rowOff>
        </xdr:to>
        <xdr:sp macro="" textlink="">
          <xdr:nvSpPr>
            <xdr:cNvPr id="23707" name="Check Box 155" hidden="1">
              <a:extLst>
                <a:ext uri="{63B3BB69-23CF-44E3-9099-C40C66FF867C}">
                  <a14:compatExt spid="_x0000_s23707"/>
                </a:ext>
                <a:ext uri="{FF2B5EF4-FFF2-40B4-BE49-F238E27FC236}">
                  <a16:creationId xmlns:a16="http://schemas.microsoft.com/office/drawing/2014/main" id="{00000000-0008-0000-0600-00009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08" name="Check Box 156" hidden="1">
              <a:extLst>
                <a:ext uri="{63B3BB69-23CF-44E3-9099-C40C66FF867C}">
                  <a14:compatExt spid="_x0000_s23708"/>
                </a:ext>
                <a:ext uri="{FF2B5EF4-FFF2-40B4-BE49-F238E27FC236}">
                  <a16:creationId xmlns:a16="http://schemas.microsoft.com/office/drawing/2014/main" id="{00000000-0008-0000-0600-00009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09" name="Check Box 157" hidden="1">
              <a:extLst>
                <a:ext uri="{63B3BB69-23CF-44E3-9099-C40C66FF867C}">
                  <a14:compatExt spid="_x0000_s23709"/>
                </a:ext>
                <a:ext uri="{FF2B5EF4-FFF2-40B4-BE49-F238E27FC236}">
                  <a16:creationId xmlns:a16="http://schemas.microsoft.com/office/drawing/2014/main" id="{00000000-0008-0000-0600-00009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10" name="Check Box 158" hidden="1">
              <a:extLst>
                <a:ext uri="{63B3BB69-23CF-44E3-9099-C40C66FF867C}">
                  <a14:compatExt spid="_x0000_s23710"/>
                </a:ext>
                <a:ext uri="{FF2B5EF4-FFF2-40B4-BE49-F238E27FC236}">
                  <a16:creationId xmlns:a16="http://schemas.microsoft.com/office/drawing/2014/main" id="{00000000-0008-0000-0600-00009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11" name="Check Box 159" hidden="1">
              <a:extLst>
                <a:ext uri="{63B3BB69-23CF-44E3-9099-C40C66FF867C}">
                  <a14:compatExt spid="_x0000_s23711"/>
                </a:ext>
                <a:ext uri="{FF2B5EF4-FFF2-40B4-BE49-F238E27FC236}">
                  <a16:creationId xmlns:a16="http://schemas.microsoft.com/office/drawing/2014/main" id="{00000000-0008-0000-0600-00009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12" name="Check Box 160" hidden="1">
              <a:extLst>
                <a:ext uri="{63B3BB69-23CF-44E3-9099-C40C66FF867C}">
                  <a14:compatExt spid="_x0000_s23712"/>
                </a:ext>
                <a:ext uri="{FF2B5EF4-FFF2-40B4-BE49-F238E27FC236}">
                  <a16:creationId xmlns:a16="http://schemas.microsoft.com/office/drawing/2014/main" id="{00000000-0008-0000-0600-0000A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34</xdr:row>
          <xdr:rowOff>257175</xdr:rowOff>
        </xdr:from>
        <xdr:to>
          <xdr:col>4</xdr:col>
          <xdr:colOff>923925</xdr:colOff>
          <xdr:row>34</xdr:row>
          <xdr:rowOff>581025</xdr:rowOff>
        </xdr:to>
        <xdr:sp macro="" textlink="">
          <xdr:nvSpPr>
            <xdr:cNvPr id="23713" name="Check Box 161" hidden="1">
              <a:extLst>
                <a:ext uri="{63B3BB69-23CF-44E3-9099-C40C66FF867C}">
                  <a14:compatExt spid="_x0000_s23713"/>
                </a:ext>
                <a:ext uri="{FF2B5EF4-FFF2-40B4-BE49-F238E27FC236}">
                  <a16:creationId xmlns:a16="http://schemas.microsoft.com/office/drawing/2014/main" id="{00000000-0008-0000-0600-0000A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4" name="Check Box 162" hidden="1">
              <a:extLst>
                <a:ext uri="{63B3BB69-23CF-44E3-9099-C40C66FF867C}">
                  <a14:compatExt spid="_x0000_s23714"/>
                </a:ext>
                <a:ext uri="{FF2B5EF4-FFF2-40B4-BE49-F238E27FC236}">
                  <a16:creationId xmlns:a16="http://schemas.microsoft.com/office/drawing/2014/main" id="{00000000-0008-0000-0600-0000A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5" name="Check Box 163" hidden="1">
              <a:extLst>
                <a:ext uri="{63B3BB69-23CF-44E3-9099-C40C66FF867C}">
                  <a14:compatExt spid="_x0000_s23715"/>
                </a:ext>
                <a:ext uri="{FF2B5EF4-FFF2-40B4-BE49-F238E27FC236}">
                  <a16:creationId xmlns:a16="http://schemas.microsoft.com/office/drawing/2014/main" id="{00000000-0008-0000-0600-0000A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6" name="Check Box 164" hidden="1">
              <a:extLst>
                <a:ext uri="{63B3BB69-23CF-44E3-9099-C40C66FF867C}">
                  <a14:compatExt spid="_x0000_s23716"/>
                </a:ext>
                <a:ext uri="{FF2B5EF4-FFF2-40B4-BE49-F238E27FC236}">
                  <a16:creationId xmlns:a16="http://schemas.microsoft.com/office/drawing/2014/main" id="{00000000-0008-0000-0600-0000A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7" name="Check Box 165" hidden="1">
              <a:extLst>
                <a:ext uri="{63B3BB69-23CF-44E3-9099-C40C66FF867C}">
                  <a14:compatExt spid="_x0000_s23717"/>
                </a:ext>
                <a:ext uri="{FF2B5EF4-FFF2-40B4-BE49-F238E27FC236}">
                  <a16:creationId xmlns:a16="http://schemas.microsoft.com/office/drawing/2014/main" id="{00000000-0008-0000-0600-0000A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8" name="Check Box 166" hidden="1">
              <a:extLst>
                <a:ext uri="{63B3BB69-23CF-44E3-9099-C40C66FF867C}">
                  <a14:compatExt spid="_x0000_s23718"/>
                </a:ext>
                <a:ext uri="{FF2B5EF4-FFF2-40B4-BE49-F238E27FC236}">
                  <a16:creationId xmlns:a16="http://schemas.microsoft.com/office/drawing/2014/main" id="{00000000-0008-0000-0600-0000A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35</xdr:row>
          <xdr:rowOff>257175</xdr:rowOff>
        </xdr:from>
        <xdr:to>
          <xdr:col>4</xdr:col>
          <xdr:colOff>923925</xdr:colOff>
          <xdr:row>35</xdr:row>
          <xdr:rowOff>581025</xdr:rowOff>
        </xdr:to>
        <xdr:sp macro="" textlink="">
          <xdr:nvSpPr>
            <xdr:cNvPr id="23719" name="Check Box 167" hidden="1">
              <a:extLst>
                <a:ext uri="{63B3BB69-23CF-44E3-9099-C40C66FF867C}">
                  <a14:compatExt spid="_x0000_s23719"/>
                </a:ext>
                <a:ext uri="{FF2B5EF4-FFF2-40B4-BE49-F238E27FC236}">
                  <a16:creationId xmlns:a16="http://schemas.microsoft.com/office/drawing/2014/main" id="{00000000-0008-0000-0600-0000A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0" name="Check Box 168" hidden="1">
              <a:extLst>
                <a:ext uri="{63B3BB69-23CF-44E3-9099-C40C66FF867C}">
                  <a14:compatExt spid="_x0000_s23720"/>
                </a:ext>
                <a:ext uri="{FF2B5EF4-FFF2-40B4-BE49-F238E27FC236}">
                  <a16:creationId xmlns:a16="http://schemas.microsoft.com/office/drawing/2014/main" id="{00000000-0008-0000-0600-0000A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1" name="Check Box 169" hidden="1">
              <a:extLst>
                <a:ext uri="{63B3BB69-23CF-44E3-9099-C40C66FF867C}">
                  <a14:compatExt spid="_x0000_s23721"/>
                </a:ext>
                <a:ext uri="{FF2B5EF4-FFF2-40B4-BE49-F238E27FC236}">
                  <a16:creationId xmlns:a16="http://schemas.microsoft.com/office/drawing/2014/main" id="{00000000-0008-0000-0600-0000A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2" name="Check Box 170" hidden="1">
              <a:extLst>
                <a:ext uri="{63B3BB69-23CF-44E3-9099-C40C66FF867C}">
                  <a14:compatExt spid="_x0000_s23722"/>
                </a:ext>
                <a:ext uri="{FF2B5EF4-FFF2-40B4-BE49-F238E27FC236}">
                  <a16:creationId xmlns:a16="http://schemas.microsoft.com/office/drawing/2014/main" id="{00000000-0008-0000-0600-0000A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3" name="Check Box 171" hidden="1">
              <a:extLst>
                <a:ext uri="{63B3BB69-23CF-44E3-9099-C40C66FF867C}">
                  <a14:compatExt spid="_x0000_s23723"/>
                </a:ext>
                <a:ext uri="{FF2B5EF4-FFF2-40B4-BE49-F238E27FC236}">
                  <a16:creationId xmlns:a16="http://schemas.microsoft.com/office/drawing/2014/main" id="{00000000-0008-0000-0600-0000A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4" name="Check Box 172" hidden="1">
              <a:extLst>
                <a:ext uri="{63B3BB69-23CF-44E3-9099-C40C66FF867C}">
                  <a14:compatExt spid="_x0000_s23724"/>
                </a:ext>
                <a:ext uri="{FF2B5EF4-FFF2-40B4-BE49-F238E27FC236}">
                  <a16:creationId xmlns:a16="http://schemas.microsoft.com/office/drawing/2014/main" id="{00000000-0008-0000-0600-0000A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36</xdr:row>
          <xdr:rowOff>257175</xdr:rowOff>
        </xdr:from>
        <xdr:to>
          <xdr:col>4</xdr:col>
          <xdr:colOff>923925</xdr:colOff>
          <xdr:row>36</xdr:row>
          <xdr:rowOff>581025</xdr:rowOff>
        </xdr:to>
        <xdr:sp macro="" textlink="">
          <xdr:nvSpPr>
            <xdr:cNvPr id="23725" name="Check Box 173" hidden="1">
              <a:extLst>
                <a:ext uri="{63B3BB69-23CF-44E3-9099-C40C66FF867C}">
                  <a14:compatExt spid="_x0000_s23725"/>
                </a:ext>
                <a:ext uri="{FF2B5EF4-FFF2-40B4-BE49-F238E27FC236}">
                  <a16:creationId xmlns:a16="http://schemas.microsoft.com/office/drawing/2014/main" id="{00000000-0008-0000-0600-0000A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26" name="Check Box 174" hidden="1">
              <a:extLst>
                <a:ext uri="{63B3BB69-23CF-44E3-9099-C40C66FF867C}">
                  <a14:compatExt spid="_x0000_s23726"/>
                </a:ext>
                <a:ext uri="{FF2B5EF4-FFF2-40B4-BE49-F238E27FC236}">
                  <a16:creationId xmlns:a16="http://schemas.microsoft.com/office/drawing/2014/main" id="{00000000-0008-0000-0600-0000A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27" name="Check Box 175" hidden="1">
              <a:extLst>
                <a:ext uri="{63B3BB69-23CF-44E3-9099-C40C66FF867C}">
                  <a14:compatExt spid="_x0000_s23727"/>
                </a:ext>
                <a:ext uri="{FF2B5EF4-FFF2-40B4-BE49-F238E27FC236}">
                  <a16:creationId xmlns:a16="http://schemas.microsoft.com/office/drawing/2014/main" id="{00000000-0008-0000-0600-0000A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28" name="Check Box 176" hidden="1">
              <a:extLst>
                <a:ext uri="{63B3BB69-23CF-44E3-9099-C40C66FF867C}">
                  <a14:compatExt spid="_x0000_s23728"/>
                </a:ext>
                <a:ext uri="{FF2B5EF4-FFF2-40B4-BE49-F238E27FC236}">
                  <a16:creationId xmlns:a16="http://schemas.microsoft.com/office/drawing/2014/main" id="{00000000-0008-0000-0600-0000B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29" name="Check Box 177" hidden="1">
              <a:extLst>
                <a:ext uri="{63B3BB69-23CF-44E3-9099-C40C66FF867C}">
                  <a14:compatExt spid="_x0000_s23729"/>
                </a:ext>
                <a:ext uri="{FF2B5EF4-FFF2-40B4-BE49-F238E27FC236}">
                  <a16:creationId xmlns:a16="http://schemas.microsoft.com/office/drawing/2014/main" id="{00000000-0008-0000-0600-0000B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30" name="Check Box 178" hidden="1">
              <a:extLst>
                <a:ext uri="{63B3BB69-23CF-44E3-9099-C40C66FF867C}">
                  <a14:compatExt spid="_x0000_s23730"/>
                </a:ext>
                <a:ext uri="{FF2B5EF4-FFF2-40B4-BE49-F238E27FC236}">
                  <a16:creationId xmlns:a16="http://schemas.microsoft.com/office/drawing/2014/main" id="{00000000-0008-0000-0600-0000B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37</xdr:row>
          <xdr:rowOff>257175</xdr:rowOff>
        </xdr:from>
        <xdr:to>
          <xdr:col>4</xdr:col>
          <xdr:colOff>923925</xdr:colOff>
          <xdr:row>37</xdr:row>
          <xdr:rowOff>581025</xdr:rowOff>
        </xdr:to>
        <xdr:sp macro="" textlink="">
          <xdr:nvSpPr>
            <xdr:cNvPr id="23731" name="Check Box 179" hidden="1">
              <a:extLst>
                <a:ext uri="{63B3BB69-23CF-44E3-9099-C40C66FF867C}">
                  <a14:compatExt spid="_x0000_s23731"/>
                </a:ext>
                <a:ext uri="{FF2B5EF4-FFF2-40B4-BE49-F238E27FC236}">
                  <a16:creationId xmlns:a16="http://schemas.microsoft.com/office/drawing/2014/main" id="{00000000-0008-0000-0600-0000B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2" name="Check Box 180" hidden="1">
              <a:extLst>
                <a:ext uri="{63B3BB69-23CF-44E3-9099-C40C66FF867C}">
                  <a14:compatExt spid="_x0000_s23732"/>
                </a:ext>
                <a:ext uri="{FF2B5EF4-FFF2-40B4-BE49-F238E27FC236}">
                  <a16:creationId xmlns:a16="http://schemas.microsoft.com/office/drawing/2014/main" id="{00000000-0008-0000-0600-0000B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3" name="Check Box 181" hidden="1">
              <a:extLst>
                <a:ext uri="{63B3BB69-23CF-44E3-9099-C40C66FF867C}">
                  <a14:compatExt spid="_x0000_s23733"/>
                </a:ext>
                <a:ext uri="{FF2B5EF4-FFF2-40B4-BE49-F238E27FC236}">
                  <a16:creationId xmlns:a16="http://schemas.microsoft.com/office/drawing/2014/main" id="{00000000-0008-0000-0600-0000B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4" name="Check Box 182" hidden="1">
              <a:extLst>
                <a:ext uri="{63B3BB69-23CF-44E3-9099-C40C66FF867C}">
                  <a14:compatExt spid="_x0000_s23734"/>
                </a:ext>
                <a:ext uri="{FF2B5EF4-FFF2-40B4-BE49-F238E27FC236}">
                  <a16:creationId xmlns:a16="http://schemas.microsoft.com/office/drawing/2014/main" id="{00000000-0008-0000-0600-0000B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5" name="Check Box 183" hidden="1">
              <a:extLst>
                <a:ext uri="{63B3BB69-23CF-44E3-9099-C40C66FF867C}">
                  <a14:compatExt spid="_x0000_s23735"/>
                </a:ext>
                <a:ext uri="{FF2B5EF4-FFF2-40B4-BE49-F238E27FC236}">
                  <a16:creationId xmlns:a16="http://schemas.microsoft.com/office/drawing/2014/main" id="{00000000-0008-0000-0600-0000B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6" name="Check Box 184" hidden="1">
              <a:extLst>
                <a:ext uri="{63B3BB69-23CF-44E3-9099-C40C66FF867C}">
                  <a14:compatExt spid="_x0000_s23736"/>
                </a:ext>
                <a:ext uri="{FF2B5EF4-FFF2-40B4-BE49-F238E27FC236}">
                  <a16:creationId xmlns:a16="http://schemas.microsoft.com/office/drawing/2014/main" id="{00000000-0008-0000-0600-0000B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38</xdr:row>
          <xdr:rowOff>257175</xdr:rowOff>
        </xdr:from>
        <xdr:to>
          <xdr:col>4</xdr:col>
          <xdr:colOff>923925</xdr:colOff>
          <xdr:row>38</xdr:row>
          <xdr:rowOff>581025</xdr:rowOff>
        </xdr:to>
        <xdr:sp macro="" textlink="">
          <xdr:nvSpPr>
            <xdr:cNvPr id="23737" name="Check Box 185" hidden="1">
              <a:extLst>
                <a:ext uri="{63B3BB69-23CF-44E3-9099-C40C66FF867C}">
                  <a14:compatExt spid="_x0000_s23737"/>
                </a:ext>
                <a:ext uri="{FF2B5EF4-FFF2-40B4-BE49-F238E27FC236}">
                  <a16:creationId xmlns:a16="http://schemas.microsoft.com/office/drawing/2014/main" id="{00000000-0008-0000-0600-0000B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38" name="Check Box 186" hidden="1">
              <a:extLst>
                <a:ext uri="{63B3BB69-23CF-44E3-9099-C40C66FF867C}">
                  <a14:compatExt spid="_x0000_s23738"/>
                </a:ext>
                <a:ext uri="{FF2B5EF4-FFF2-40B4-BE49-F238E27FC236}">
                  <a16:creationId xmlns:a16="http://schemas.microsoft.com/office/drawing/2014/main" id="{00000000-0008-0000-0600-0000B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39" name="Check Box 187" hidden="1">
              <a:extLst>
                <a:ext uri="{63B3BB69-23CF-44E3-9099-C40C66FF867C}">
                  <a14:compatExt spid="_x0000_s23739"/>
                </a:ext>
                <a:ext uri="{FF2B5EF4-FFF2-40B4-BE49-F238E27FC236}">
                  <a16:creationId xmlns:a16="http://schemas.microsoft.com/office/drawing/2014/main" id="{00000000-0008-0000-0600-0000B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40" name="Check Box 188" hidden="1">
              <a:extLst>
                <a:ext uri="{63B3BB69-23CF-44E3-9099-C40C66FF867C}">
                  <a14:compatExt spid="_x0000_s23740"/>
                </a:ext>
                <a:ext uri="{FF2B5EF4-FFF2-40B4-BE49-F238E27FC236}">
                  <a16:creationId xmlns:a16="http://schemas.microsoft.com/office/drawing/2014/main" id="{00000000-0008-0000-0600-0000B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41" name="Check Box 189" hidden="1">
              <a:extLst>
                <a:ext uri="{63B3BB69-23CF-44E3-9099-C40C66FF867C}">
                  <a14:compatExt spid="_x0000_s23741"/>
                </a:ext>
                <a:ext uri="{FF2B5EF4-FFF2-40B4-BE49-F238E27FC236}">
                  <a16:creationId xmlns:a16="http://schemas.microsoft.com/office/drawing/2014/main" id="{00000000-0008-0000-0600-0000B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42" name="Check Box 190" hidden="1">
              <a:extLst>
                <a:ext uri="{63B3BB69-23CF-44E3-9099-C40C66FF867C}">
                  <a14:compatExt spid="_x0000_s23742"/>
                </a:ext>
                <a:ext uri="{FF2B5EF4-FFF2-40B4-BE49-F238E27FC236}">
                  <a16:creationId xmlns:a16="http://schemas.microsoft.com/office/drawing/2014/main" id="{00000000-0008-0000-0600-0000B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42</xdr:row>
          <xdr:rowOff>257175</xdr:rowOff>
        </xdr:from>
        <xdr:to>
          <xdr:col>4</xdr:col>
          <xdr:colOff>923925</xdr:colOff>
          <xdr:row>42</xdr:row>
          <xdr:rowOff>581025</xdr:rowOff>
        </xdr:to>
        <xdr:sp macro="" textlink="">
          <xdr:nvSpPr>
            <xdr:cNvPr id="23743" name="Check Box 191" hidden="1">
              <a:extLst>
                <a:ext uri="{63B3BB69-23CF-44E3-9099-C40C66FF867C}">
                  <a14:compatExt spid="_x0000_s23743"/>
                </a:ext>
                <a:ext uri="{FF2B5EF4-FFF2-40B4-BE49-F238E27FC236}">
                  <a16:creationId xmlns:a16="http://schemas.microsoft.com/office/drawing/2014/main" id="{00000000-0008-0000-0600-0000B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933450</xdr:colOff>
          <xdr:row>39</xdr:row>
          <xdr:rowOff>581025</xdr:rowOff>
        </xdr:to>
        <xdr:sp macro="" textlink="">
          <xdr:nvSpPr>
            <xdr:cNvPr id="23744" name="Check Box 192" hidden="1">
              <a:extLst>
                <a:ext uri="{63B3BB69-23CF-44E3-9099-C40C66FF867C}">
                  <a14:compatExt spid="_x0000_s23744"/>
                </a:ext>
                <a:ext uri="{FF2B5EF4-FFF2-40B4-BE49-F238E27FC236}">
                  <a16:creationId xmlns:a16="http://schemas.microsoft.com/office/drawing/2014/main" id="{00000000-0008-0000-0600-0000C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933450</xdr:colOff>
          <xdr:row>39</xdr:row>
          <xdr:rowOff>581025</xdr:rowOff>
        </xdr:to>
        <xdr:sp macro="" textlink="">
          <xdr:nvSpPr>
            <xdr:cNvPr id="23745" name="Check Box 193" hidden="1">
              <a:extLst>
                <a:ext uri="{63B3BB69-23CF-44E3-9099-C40C66FF867C}">
                  <a14:compatExt spid="_x0000_s23745"/>
                </a:ext>
                <a:ext uri="{FF2B5EF4-FFF2-40B4-BE49-F238E27FC236}">
                  <a16:creationId xmlns:a16="http://schemas.microsoft.com/office/drawing/2014/main" id="{00000000-0008-0000-0600-0000C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46" name="Check Box 194" hidden="1">
              <a:extLst>
                <a:ext uri="{63B3BB69-23CF-44E3-9099-C40C66FF867C}">
                  <a14:compatExt spid="_x0000_s23746"/>
                </a:ext>
                <a:ext uri="{FF2B5EF4-FFF2-40B4-BE49-F238E27FC236}">
                  <a16:creationId xmlns:a16="http://schemas.microsoft.com/office/drawing/2014/main" id="{00000000-0008-0000-0600-0000C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47" name="Check Box 195" hidden="1">
              <a:extLst>
                <a:ext uri="{63B3BB69-23CF-44E3-9099-C40C66FF867C}">
                  <a14:compatExt spid="_x0000_s23747"/>
                </a:ext>
                <a:ext uri="{FF2B5EF4-FFF2-40B4-BE49-F238E27FC236}">
                  <a16:creationId xmlns:a16="http://schemas.microsoft.com/office/drawing/2014/main" id="{00000000-0008-0000-0600-0000C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48" name="Check Box 196" hidden="1">
              <a:extLst>
                <a:ext uri="{63B3BB69-23CF-44E3-9099-C40C66FF867C}">
                  <a14:compatExt spid="_x0000_s23748"/>
                </a:ext>
                <a:ext uri="{FF2B5EF4-FFF2-40B4-BE49-F238E27FC236}">
                  <a16:creationId xmlns:a16="http://schemas.microsoft.com/office/drawing/2014/main" id="{00000000-0008-0000-0600-0000C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49" name="Check Box 197" hidden="1">
              <a:extLst>
                <a:ext uri="{63B3BB69-23CF-44E3-9099-C40C66FF867C}">
                  <a14:compatExt spid="_x0000_s23749"/>
                </a:ext>
                <a:ext uri="{FF2B5EF4-FFF2-40B4-BE49-F238E27FC236}">
                  <a16:creationId xmlns:a16="http://schemas.microsoft.com/office/drawing/2014/main" id="{00000000-0008-0000-0600-0000C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50" name="Check Box 198" hidden="1">
              <a:extLst>
                <a:ext uri="{63B3BB69-23CF-44E3-9099-C40C66FF867C}">
                  <a14:compatExt spid="_x0000_s23750"/>
                </a:ext>
                <a:ext uri="{FF2B5EF4-FFF2-40B4-BE49-F238E27FC236}">
                  <a16:creationId xmlns:a16="http://schemas.microsoft.com/office/drawing/2014/main" id="{00000000-0008-0000-0600-0000C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39</xdr:row>
          <xdr:rowOff>257175</xdr:rowOff>
        </xdr:from>
        <xdr:to>
          <xdr:col>4</xdr:col>
          <xdr:colOff>923925</xdr:colOff>
          <xdr:row>39</xdr:row>
          <xdr:rowOff>581025</xdr:rowOff>
        </xdr:to>
        <xdr:sp macro="" textlink="">
          <xdr:nvSpPr>
            <xdr:cNvPr id="23751" name="Check Box 199" hidden="1">
              <a:extLst>
                <a:ext uri="{63B3BB69-23CF-44E3-9099-C40C66FF867C}">
                  <a14:compatExt spid="_x0000_s23751"/>
                </a:ext>
                <a:ext uri="{FF2B5EF4-FFF2-40B4-BE49-F238E27FC236}">
                  <a16:creationId xmlns:a16="http://schemas.microsoft.com/office/drawing/2014/main" id="{00000000-0008-0000-0600-0000C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933450</xdr:colOff>
          <xdr:row>40</xdr:row>
          <xdr:rowOff>581025</xdr:rowOff>
        </xdr:to>
        <xdr:sp macro="" textlink="">
          <xdr:nvSpPr>
            <xdr:cNvPr id="23752" name="Check Box 200" hidden="1">
              <a:extLst>
                <a:ext uri="{63B3BB69-23CF-44E3-9099-C40C66FF867C}">
                  <a14:compatExt spid="_x0000_s23752"/>
                </a:ext>
                <a:ext uri="{FF2B5EF4-FFF2-40B4-BE49-F238E27FC236}">
                  <a16:creationId xmlns:a16="http://schemas.microsoft.com/office/drawing/2014/main" id="{00000000-0008-0000-0600-0000C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933450</xdr:colOff>
          <xdr:row>40</xdr:row>
          <xdr:rowOff>581025</xdr:rowOff>
        </xdr:to>
        <xdr:sp macro="" textlink="">
          <xdr:nvSpPr>
            <xdr:cNvPr id="23753" name="Check Box 201" hidden="1">
              <a:extLst>
                <a:ext uri="{63B3BB69-23CF-44E3-9099-C40C66FF867C}">
                  <a14:compatExt spid="_x0000_s23753"/>
                </a:ext>
                <a:ext uri="{FF2B5EF4-FFF2-40B4-BE49-F238E27FC236}">
                  <a16:creationId xmlns:a16="http://schemas.microsoft.com/office/drawing/2014/main" id="{00000000-0008-0000-0600-0000C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4" name="Check Box 202" hidden="1">
              <a:extLst>
                <a:ext uri="{63B3BB69-23CF-44E3-9099-C40C66FF867C}">
                  <a14:compatExt spid="_x0000_s23754"/>
                </a:ext>
                <a:ext uri="{FF2B5EF4-FFF2-40B4-BE49-F238E27FC236}">
                  <a16:creationId xmlns:a16="http://schemas.microsoft.com/office/drawing/2014/main" id="{00000000-0008-0000-0600-0000C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5" name="Check Box 203" hidden="1">
              <a:extLst>
                <a:ext uri="{63B3BB69-23CF-44E3-9099-C40C66FF867C}">
                  <a14:compatExt spid="_x0000_s23755"/>
                </a:ext>
                <a:ext uri="{FF2B5EF4-FFF2-40B4-BE49-F238E27FC236}">
                  <a16:creationId xmlns:a16="http://schemas.microsoft.com/office/drawing/2014/main" id="{00000000-0008-0000-0600-0000CB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6" name="Check Box 204" hidden="1">
              <a:extLst>
                <a:ext uri="{63B3BB69-23CF-44E3-9099-C40C66FF867C}">
                  <a14:compatExt spid="_x0000_s23756"/>
                </a:ext>
                <a:ext uri="{FF2B5EF4-FFF2-40B4-BE49-F238E27FC236}">
                  <a16:creationId xmlns:a16="http://schemas.microsoft.com/office/drawing/2014/main" id="{00000000-0008-0000-0600-0000CC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7" name="Check Box 205" hidden="1">
              <a:extLst>
                <a:ext uri="{63B3BB69-23CF-44E3-9099-C40C66FF867C}">
                  <a14:compatExt spid="_x0000_s23757"/>
                </a:ext>
                <a:ext uri="{FF2B5EF4-FFF2-40B4-BE49-F238E27FC236}">
                  <a16:creationId xmlns:a16="http://schemas.microsoft.com/office/drawing/2014/main" id="{00000000-0008-0000-0600-0000CD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8" name="Check Box 206" hidden="1">
              <a:extLst>
                <a:ext uri="{63B3BB69-23CF-44E3-9099-C40C66FF867C}">
                  <a14:compatExt spid="_x0000_s23758"/>
                </a:ext>
                <a:ext uri="{FF2B5EF4-FFF2-40B4-BE49-F238E27FC236}">
                  <a16:creationId xmlns:a16="http://schemas.microsoft.com/office/drawing/2014/main" id="{00000000-0008-0000-0600-0000CE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40</xdr:row>
          <xdr:rowOff>257175</xdr:rowOff>
        </xdr:from>
        <xdr:to>
          <xdr:col>4</xdr:col>
          <xdr:colOff>923925</xdr:colOff>
          <xdr:row>40</xdr:row>
          <xdr:rowOff>581025</xdr:rowOff>
        </xdr:to>
        <xdr:sp macro="" textlink="">
          <xdr:nvSpPr>
            <xdr:cNvPr id="23759" name="Check Box 207" hidden="1">
              <a:extLst>
                <a:ext uri="{63B3BB69-23CF-44E3-9099-C40C66FF867C}">
                  <a14:compatExt spid="_x0000_s23759"/>
                </a:ext>
                <a:ext uri="{FF2B5EF4-FFF2-40B4-BE49-F238E27FC236}">
                  <a16:creationId xmlns:a16="http://schemas.microsoft.com/office/drawing/2014/main" id="{00000000-0008-0000-0600-0000CF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933450</xdr:colOff>
          <xdr:row>41</xdr:row>
          <xdr:rowOff>581025</xdr:rowOff>
        </xdr:to>
        <xdr:sp macro="" textlink="">
          <xdr:nvSpPr>
            <xdr:cNvPr id="23760" name="Check Box 208" hidden="1">
              <a:extLst>
                <a:ext uri="{63B3BB69-23CF-44E3-9099-C40C66FF867C}">
                  <a14:compatExt spid="_x0000_s23760"/>
                </a:ext>
                <a:ext uri="{FF2B5EF4-FFF2-40B4-BE49-F238E27FC236}">
                  <a16:creationId xmlns:a16="http://schemas.microsoft.com/office/drawing/2014/main" id="{00000000-0008-0000-0600-0000D0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933450</xdr:colOff>
          <xdr:row>41</xdr:row>
          <xdr:rowOff>581025</xdr:rowOff>
        </xdr:to>
        <xdr:sp macro="" textlink="">
          <xdr:nvSpPr>
            <xdr:cNvPr id="23761" name="Check Box 209" hidden="1">
              <a:extLst>
                <a:ext uri="{63B3BB69-23CF-44E3-9099-C40C66FF867C}">
                  <a14:compatExt spid="_x0000_s23761"/>
                </a:ext>
                <a:ext uri="{FF2B5EF4-FFF2-40B4-BE49-F238E27FC236}">
                  <a16:creationId xmlns:a16="http://schemas.microsoft.com/office/drawing/2014/main" id="{00000000-0008-0000-0600-0000D1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2" name="Check Box 210" hidden="1">
              <a:extLst>
                <a:ext uri="{63B3BB69-23CF-44E3-9099-C40C66FF867C}">
                  <a14:compatExt spid="_x0000_s23762"/>
                </a:ext>
                <a:ext uri="{FF2B5EF4-FFF2-40B4-BE49-F238E27FC236}">
                  <a16:creationId xmlns:a16="http://schemas.microsoft.com/office/drawing/2014/main" id="{00000000-0008-0000-0600-0000D2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3" name="Check Box 211" hidden="1">
              <a:extLst>
                <a:ext uri="{63B3BB69-23CF-44E3-9099-C40C66FF867C}">
                  <a14:compatExt spid="_x0000_s23763"/>
                </a:ext>
                <a:ext uri="{FF2B5EF4-FFF2-40B4-BE49-F238E27FC236}">
                  <a16:creationId xmlns:a16="http://schemas.microsoft.com/office/drawing/2014/main" id="{00000000-0008-0000-0600-0000D3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4" name="Check Box 212" hidden="1">
              <a:extLst>
                <a:ext uri="{63B3BB69-23CF-44E3-9099-C40C66FF867C}">
                  <a14:compatExt spid="_x0000_s23764"/>
                </a:ext>
                <a:ext uri="{FF2B5EF4-FFF2-40B4-BE49-F238E27FC236}">
                  <a16:creationId xmlns:a16="http://schemas.microsoft.com/office/drawing/2014/main" id="{00000000-0008-0000-0600-0000D4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5" name="Check Box 213" hidden="1">
              <a:extLst>
                <a:ext uri="{63B3BB69-23CF-44E3-9099-C40C66FF867C}">
                  <a14:compatExt spid="_x0000_s23765"/>
                </a:ext>
                <a:ext uri="{FF2B5EF4-FFF2-40B4-BE49-F238E27FC236}">
                  <a16:creationId xmlns:a16="http://schemas.microsoft.com/office/drawing/2014/main" id="{00000000-0008-0000-0600-0000D5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6" name="Check Box 214" hidden="1">
              <a:extLst>
                <a:ext uri="{63B3BB69-23CF-44E3-9099-C40C66FF867C}">
                  <a14:compatExt spid="_x0000_s23766"/>
                </a:ext>
                <a:ext uri="{FF2B5EF4-FFF2-40B4-BE49-F238E27FC236}">
                  <a16:creationId xmlns:a16="http://schemas.microsoft.com/office/drawing/2014/main" id="{00000000-0008-0000-0600-0000D6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41</xdr:row>
          <xdr:rowOff>257175</xdr:rowOff>
        </xdr:from>
        <xdr:to>
          <xdr:col>4</xdr:col>
          <xdr:colOff>923925</xdr:colOff>
          <xdr:row>41</xdr:row>
          <xdr:rowOff>581025</xdr:rowOff>
        </xdr:to>
        <xdr:sp macro="" textlink="">
          <xdr:nvSpPr>
            <xdr:cNvPr id="23767" name="Check Box 215" hidden="1">
              <a:extLst>
                <a:ext uri="{63B3BB69-23CF-44E3-9099-C40C66FF867C}">
                  <a14:compatExt spid="_x0000_s23767"/>
                </a:ext>
                <a:ext uri="{FF2B5EF4-FFF2-40B4-BE49-F238E27FC236}">
                  <a16:creationId xmlns:a16="http://schemas.microsoft.com/office/drawing/2014/main" id="{00000000-0008-0000-0600-0000D7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12</xdr:row>
          <xdr:rowOff>257175</xdr:rowOff>
        </xdr:from>
        <xdr:to>
          <xdr:col>4</xdr:col>
          <xdr:colOff>923925</xdr:colOff>
          <xdr:row>12</xdr:row>
          <xdr:rowOff>581025</xdr:rowOff>
        </xdr:to>
        <xdr:sp macro="" textlink="">
          <xdr:nvSpPr>
            <xdr:cNvPr id="23768" name="Check Box 216" hidden="1">
              <a:extLst>
                <a:ext uri="{63B3BB69-23CF-44E3-9099-C40C66FF867C}">
                  <a14:compatExt spid="_x0000_s23768"/>
                </a:ext>
                <a:ext uri="{FF2B5EF4-FFF2-40B4-BE49-F238E27FC236}">
                  <a16:creationId xmlns:a16="http://schemas.microsoft.com/office/drawing/2014/main" id="{00000000-0008-0000-0600-0000D8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12</xdr:row>
          <xdr:rowOff>257175</xdr:rowOff>
        </xdr:from>
        <xdr:to>
          <xdr:col>4</xdr:col>
          <xdr:colOff>923925</xdr:colOff>
          <xdr:row>12</xdr:row>
          <xdr:rowOff>581025</xdr:rowOff>
        </xdr:to>
        <xdr:sp macro="" textlink="">
          <xdr:nvSpPr>
            <xdr:cNvPr id="23769" name="Check Box 217" hidden="1">
              <a:extLst>
                <a:ext uri="{63B3BB69-23CF-44E3-9099-C40C66FF867C}">
                  <a14:compatExt spid="_x0000_s23769"/>
                </a:ext>
                <a:ext uri="{FF2B5EF4-FFF2-40B4-BE49-F238E27FC236}">
                  <a16:creationId xmlns:a16="http://schemas.microsoft.com/office/drawing/2014/main" id="{00000000-0008-0000-0600-0000D9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4</xdr:col>
          <xdr:colOff>704850</xdr:colOff>
          <xdr:row>12</xdr:row>
          <xdr:rowOff>257175</xdr:rowOff>
        </xdr:from>
        <xdr:to>
          <xdr:col>4</xdr:col>
          <xdr:colOff>923925</xdr:colOff>
          <xdr:row>12</xdr:row>
          <xdr:rowOff>581025</xdr:rowOff>
        </xdr:to>
        <xdr:sp macro="" textlink="">
          <xdr:nvSpPr>
            <xdr:cNvPr id="23770" name="Check Box 218" hidden="1">
              <a:extLst>
                <a:ext uri="{63B3BB69-23CF-44E3-9099-C40C66FF867C}">
                  <a14:compatExt spid="_x0000_s23770"/>
                </a:ext>
                <a:ext uri="{FF2B5EF4-FFF2-40B4-BE49-F238E27FC236}">
                  <a16:creationId xmlns:a16="http://schemas.microsoft.com/office/drawing/2014/main" id="{00000000-0008-0000-0600-0000DA5C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sp>
        <xdr:clientData/>
      </xdr:twoCellAnchor>
    </mc:Choice>
    <mc:Fallback/>
  </mc:AlternateContent>
  <xdr:oneCellAnchor>
    <xdr:from>
      <xdr:col>1</xdr:col>
      <xdr:colOff>141973</xdr:colOff>
      <xdr:row>48</xdr:row>
      <xdr:rowOff>110188</xdr:rowOff>
    </xdr:from>
    <xdr:ext cx="361950" cy="361950"/>
    <xdr:pic>
      <xdr:nvPicPr>
        <xdr:cNvPr id="189" name="Graphic 188" descr="Lightbulb and gear">
          <a:extLst>
            <a:ext uri="{FF2B5EF4-FFF2-40B4-BE49-F238E27FC236}">
              <a16:creationId xmlns:a16="http://schemas.microsoft.com/office/drawing/2014/main" id="{00000000-0008-0000-0600-0000BD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 uri="{96DAC541-7B7A-43D3-8B79-37D633B846F1}">
              <asvg:svgBlip xmlns:asvg="http://schemas.microsoft.com/office/drawing/2016/SVG/main" r:embed="rId2"/>
            </a:ext>
          </a:extLst>
        </a:blip>
        <a:stretch>
          <a:fillRect/>
        </a:stretch>
      </xdr:blipFill>
      <xdr:spPr>
        <a:xfrm>
          <a:off x="623826" y="30186776"/>
          <a:ext cx="361950" cy="361950"/>
        </a:xfrm>
        <a:prstGeom prst="rect">
          <a:avLst/>
        </a:prstGeom>
      </xdr:spPr>
    </xdr:pic>
    <xdr:clientData/>
  </xdr:oneCellAnchor>
  <xdr:twoCellAnchor>
    <xdr:from>
      <xdr:col>0</xdr:col>
      <xdr:colOff>428625</xdr:colOff>
      <xdr:row>2</xdr:row>
      <xdr:rowOff>71437</xdr:rowOff>
    </xdr:from>
    <xdr:to>
      <xdr:col>8</xdr:col>
      <xdr:colOff>83343</xdr:colOff>
      <xdr:row>6</xdr:row>
      <xdr:rowOff>35718</xdr:rowOff>
    </xdr:to>
    <xdr:sp macro="" textlink="">
      <xdr:nvSpPr>
        <xdr:cNvPr id="4" name="TextBox 3">
          <a:extLst>
            <a:ext uri="{FF2B5EF4-FFF2-40B4-BE49-F238E27FC236}">
              <a16:creationId xmlns:a16="http://schemas.microsoft.com/office/drawing/2014/main" id="{00000000-0008-0000-0600-000004000000}"/>
            </a:ext>
          </a:extLst>
        </xdr:cNvPr>
        <xdr:cNvSpPr txBox="1"/>
      </xdr:nvSpPr>
      <xdr:spPr>
        <a:xfrm>
          <a:off x="428625" y="547687"/>
          <a:ext cx="17645062" cy="1143000"/>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endParaRPr lang="en-GB" sz="1100"/>
        </a:p>
      </xdr:txBody>
    </xdr:sp>
    <xdr:clientData/>
  </xdr:twoCellAnchor>
</xdr:wsDr>
</file>

<file path=xl/drawings/drawing8.xml><?xml version="1.0" encoding="utf-8"?>
<xdr:wsDr xmlns:xdr="http://schemas.openxmlformats.org/drawingml/2006/spreadsheetDrawing" xmlns:a="http://schemas.openxmlformats.org/drawingml/2006/main">
  <xdr:twoCellAnchor>
    <xdr:from>
      <xdr:col>0</xdr:col>
      <xdr:colOff>93494</xdr:colOff>
      <xdr:row>85</xdr:row>
      <xdr:rowOff>168927</xdr:rowOff>
    </xdr:from>
    <xdr:to>
      <xdr:col>0</xdr:col>
      <xdr:colOff>379244</xdr:colOff>
      <xdr:row>88</xdr:row>
      <xdr:rowOff>1754</xdr:rowOff>
    </xdr:to>
    <xdr:sp macro="" textlink="">
      <xdr:nvSpPr>
        <xdr:cNvPr id="5" name="Arrow: Right 4">
          <a:extLst>
            <a:ext uri="{FF2B5EF4-FFF2-40B4-BE49-F238E27FC236}">
              <a16:creationId xmlns:a16="http://schemas.microsoft.com/office/drawing/2014/main" id="{00000000-0008-0000-0700-000005000000}"/>
            </a:ext>
          </a:extLst>
        </xdr:cNvPr>
        <xdr:cNvSpPr/>
      </xdr:nvSpPr>
      <xdr:spPr>
        <a:xfrm rot="5400000">
          <a:off x="34205" y="13193422"/>
          <a:ext cx="404327"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80465</xdr:colOff>
      <xdr:row>128</xdr:row>
      <xdr:rowOff>189640</xdr:rowOff>
    </xdr:from>
    <xdr:to>
      <xdr:col>0</xdr:col>
      <xdr:colOff>366215</xdr:colOff>
      <xdr:row>131</xdr:row>
      <xdr:rowOff>11403</xdr:rowOff>
    </xdr:to>
    <xdr:sp macro="" textlink="">
      <xdr:nvSpPr>
        <xdr:cNvPr id="6" name="Arrow: Right 5">
          <a:extLst>
            <a:ext uri="{FF2B5EF4-FFF2-40B4-BE49-F238E27FC236}">
              <a16:creationId xmlns:a16="http://schemas.microsoft.com/office/drawing/2014/main" id="{00000000-0008-0000-0700-000006000000}"/>
            </a:ext>
          </a:extLst>
        </xdr:cNvPr>
        <xdr:cNvSpPr/>
      </xdr:nvSpPr>
      <xdr:spPr>
        <a:xfrm rot="5400000">
          <a:off x="26708" y="16637603"/>
          <a:ext cx="393263"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98863</xdr:colOff>
      <xdr:row>173</xdr:row>
      <xdr:rowOff>41930</xdr:rowOff>
    </xdr:from>
    <xdr:to>
      <xdr:col>0</xdr:col>
      <xdr:colOff>384613</xdr:colOff>
      <xdr:row>173</xdr:row>
      <xdr:rowOff>440235</xdr:rowOff>
    </xdr:to>
    <xdr:sp macro="" textlink="">
      <xdr:nvSpPr>
        <xdr:cNvPr id="7" name="Arrow: Right 6">
          <a:extLst>
            <a:ext uri="{FF2B5EF4-FFF2-40B4-BE49-F238E27FC236}">
              <a16:creationId xmlns:a16="http://schemas.microsoft.com/office/drawing/2014/main" id="{00000000-0008-0000-0700-000007000000}"/>
            </a:ext>
          </a:extLst>
        </xdr:cNvPr>
        <xdr:cNvSpPr/>
      </xdr:nvSpPr>
      <xdr:spPr>
        <a:xfrm rot="5400000">
          <a:off x="42585" y="20210997"/>
          <a:ext cx="398305"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4</xdr:col>
      <xdr:colOff>0</xdr:colOff>
      <xdr:row>44</xdr:row>
      <xdr:rowOff>0</xdr:rowOff>
    </xdr:from>
    <xdr:to>
      <xdr:col>4</xdr:col>
      <xdr:colOff>482387</xdr:colOff>
      <xdr:row>45</xdr:row>
      <xdr:rowOff>133252</xdr:rowOff>
    </xdr:to>
    <xdr:sp macro="" textlink="">
      <xdr:nvSpPr>
        <xdr:cNvPr id="9" name="Arrow: Right 8">
          <a:extLst>
            <a:ext uri="{FF2B5EF4-FFF2-40B4-BE49-F238E27FC236}">
              <a16:creationId xmlns:a16="http://schemas.microsoft.com/office/drawing/2014/main" id="{00000000-0008-0000-0700-000009000000}"/>
            </a:ext>
          </a:extLst>
        </xdr:cNvPr>
        <xdr:cNvSpPr/>
      </xdr:nvSpPr>
      <xdr:spPr>
        <a:xfrm>
          <a:off x="8382000" y="6048375"/>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5</xdr:col>
      <xdr:colOff>19050</xdr:colOff>
      <xdr:row>85</xdr:row>
      <xdr:rowOff>142875</xdr:rowOff>
    </xdr:from>
    <xdr:to>
      <xdr:col>5</xdr:col>
      <xdr:colOff>501437</xdr:colOff>
      <xdr:row>87</xdr:row>
      <xdr:rowOff>85627</xdr:rowOff>
    </xdr:to>
    <xdr:sp macro="" textlink="">
      <xdr:nvSpPr>
        <xdr:cNvPr id="10" name="Arrow: Right 9">
          <a:extLst>
            <a:ext uri="{FF2B5EF4-FFF2-40B4-BE49-F238E27FC236}">
              <a16:creationId xmlns:a16="http://schemas.microsoft.com/office/drawing/2014/main" id="{00000000-0008-0000-0700-00000A000000}"/>
            </a:ext>
          </a:extLst>
        </xdr:cNvPr>
        <xdr:cNvSpPr/>
      </xdr:nvSpPr>
      <xdr:spPr>
        <a:xfrm>
          <a:off x="11039475" y="12696825"/>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4</xdr:col>
      <xdr:colOff>0</xdr:colOff>
      <xdr:row>129</xdr:row>
      <xdr:rowOff>0</xdr:rowOff>
    </xdr:from>
    <xdr:to>
      <xdr:col>4</xdr:col>
      <xdr:colOff>482387</xdr:colOff>
      <xdr:row>130</xdr:row>
      <xdr:rowOff>133252</xdr:rowOff>
    </xdr:to>
    <xdr:sp macro="" textlink="">
      <xdr:nvSpPr>
        <xdr:cNvPr id="11" name="Arrow: Right 10">
          <a:extLst>
            <a:ext uri="{FF2B5EF4-FFF2-40B4-BE49-F238E27FC236}">
              <a16:creationId xmlns:a16="http://schemas.microsoft.com/office/drawing/2014/main" id="{00000000-0008-0000-0700-00000B000000}"/>
            </a:ext>
          </a:extLst>
        </xdr:cNvPr>
        <xdr:cNvSpPr/>
      </xdr:nvSpPr>
      <xdr:spPr>
        <a:xfrm>
          <a:off x="8382000" y="18507075"/>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4</xdr:col>
      <xdr:colOff>0</xdr:colOff>
      <xdr:row>171</xdr:row>
      <xdr:rowOff>0</xdr:rowOff>
    </xdr:from>
    <xdr:to>
      <xdr:col>4</xdr:col>
      <xdr:colOff>482387</xdr:colOff>
      <xdr:row>172</xdr:row>
      <xdr:rowOff>133252</xdr:rowOff>
    </xdr:to>
    <xdr:sp macro="" textlink="">
      <xdr:nvSpPr>
        <xdr:cNvPr id="12" name="Arrow: Right 11">
          <a:extLst>
            <a:ext uri="{FF2B5EF4-FFF2-40B4-BE49-F238E27FC236}">
              <a16:creationId xmlns:a16="http://schemas.microsoft.com/office/drawing/2014/main" id="{00000000-0008-0000-0700-00000C000000}"/>
            </a:ext>
          </a:extLst>
        </xdr:cNvPr>
        <xdr:cNvSpPr/>
      </xdr:nvSpPr>
      <xdr:spPr>
        <a:xfrm>
          <a:off x="8382000" y="23450550"/>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117085</xdr:colOff>
      <xdr:row>224</xdr:row>
      <xdr:rowOff>168926</xdr:rowOff>
    </xdr:from>
    <xdr:to>
      <xdr:col>0</xdr:col>
      <xdr:colOff>402835</xdr:colOff>
      <xdr:row>225</xdr:row>
      <xdr:rowOff>382753</xdr:rowOff>
    </xdr:to>
    <xdr:sp macro="" textlink="">
      <xdr:nvSpPr>
        <xdr:cNvPr id="14" name="Arrow: Right 13">
          <a:extLst>
            <a:ext uri="{FF2B5EF4-FFF2-40B4-BE49-F238E27FC236}">
              <a16:creationId xmlns:a16="http://schemas.microsoft.com/office/drawing/2014/main" id="{00000000-0008-0000-0700-00000E000000}"/>
            </a:ext>
          </a:extLst>
        </xdr:cNvPr>
        <xdr:cNvSpPr/>
      </xdr:nvSpPr>
      <xdr:spPr>
        <a:xfrm rot="5400000">
          <a:off x="57796" y="25424347"/>
          <a:ext cx="404327"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5</xdr:col>
      <xdr:colOff>871286</xdr:colOff>
      <xdr:row>222</xdr:row>
      <xdr:rowOff>122822</xdr:rowOff>
    </xdr:from>
    <xdr:to>
      <xdr:col>5</xdr:col>
      <xdr:colOff>1353673</xdr:colOff>
      <xdr:row>224</xdr:row>
      <xdr:rowOff>65574</xdr:rowOff>
    </xdr:to>
    <xdr:sp macro="" textlink="">
      <xdr:nvSpPr>
        <xdr:cNvPr id="15" name="Arrow: Right 14">
          <a:extLst>
            <a:ext uri="{FF2B5EF4-FFF2-40B4-BE49-F238E27FC236}">
              <a16:creationId xmlns:a16="http://schemas.microsoft.com/office/drawing/2014/main" id="{00000000-0008-0000-0700-00000F000000}"/>
            </a:ext>
          </a:extLst>
        </xdr:cNvPr>
        <xdr:cNvSpPr/>
      </xdr:nvSpPr>
      <xdr:spPr>
        <a:xfrm>
          <a:off x="11900233" y="24837690"/>
          <a:ext cx="482387" cy="323752"/>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xdr:from>
      <xdr:col>0</xdr:col>
      <xdr:colOff>15053</xdr:colOff>
      <xdr:row>274</xdr:row>
      <xdr:rowOff>45662</xdr:rowOff>
    </xdr:from>
    <xdr:to>
      <xdr:col>0</xdr:col>
      <xdr:colOff>300803</xdr:colOff>
      <xdr:row>275</xdr:row>
      <xdr:rowOff>24165</xdr:rowOff>
    </xdr:to>
    <xdr:sp macro="" textlink="">
      <xdr:nvSpPr>
        <xdr:cNvPr id="17" name="Arrow: Right 16">
          <a:extLst>
            <a:ext uri="{FF2B5EF4-FFF2-40B4-BE49-F238E27FC236}">
              <a16:creationId xmlns:a16="http://schemas.microsoft.com/office/drawing/2014/main" id="{00000000-0008-0000-0700-000011000000}"/>
            </a:ext>
          </a:extLst>
        </xdr:cNvPr>
        <xdr:cNvSpPr/>
      </xdr:nvSpPr>
      <xdr:spPr>
        <a:xfrm rot="5400000">
          <a:off x="-44236" y="34775951"/>
          <a:ext cx="404327"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twoCellAnchor editAs="oneCell">
    <xdr:from>
      <xdr:col>1</xdr:col>
      <xdr:colOff>40978</xdr:colOff>
      <xdr:row>5</xdr:row>
      <xdr:rowOff>61995</xdr:rowOff>
    </xdr:from>
    <xdr:to>
      <xdr:col>1</xdr:col>
      <xdr:colOff>805892</xdr:colOff>
      <xdr:row>5</xdr:row>
      <xdr:rowOff>299662</xdr:rowOff>
    </xdr:to>
    <xdr:pic>
      <xdr:nvPicPr>
        <xdr:cNvPr id="2" name="Picture 1">
          <a:extLst>
            <a:ext uri="{FF2B5EF4-FFF2-40B4-BE49-F238E27FC236}">
              <a16:creationId xmlns:a16="http://schemas.microsoft.com/office/drawing/2014/main" id="{00000000-0008-0000-0700-000002000000}"/>
            </a:ext>
          </a:extLst>
        </xdr:cNvPr>
        <xdr:cNvPicPr>
          <a:picLocks noChangeAspect="1"/>
        </xdr:cNvPicPr>
      </xdr:nvPicPr>
      <xdr:blipFill>
        <a:blip xmlns:r="http://schemas.openxmlformats.org/officeDocument/2006/relationships" r:embed="rId1"/>
        <a:stretch>
          <a:fillRect/>
        </a:stretch>
      </xdr:blipFill>
      <xdr:spPr>
        <a:xfrm>
          <a:off x="511625" y="1608407"/>
          <a:ext cx="764914" cy="237667"/>
        </a:xfrm>
        <a:prstGeom prst="rect">
          <a:avLst/>
        </a:prstGeom>
      </xdr:spPr>
    </xdr:pic>
    <xdr:clientData/>
  </xdr:twoCellAnchor>
</xdr:wsDr>
</file>

<file path=xl/drawings/drawing9.xml><?xml version="1.0" encoding="utf-8"?>
<xdr:wsDr xmlns:xdr="http://schemas.openxmlformats.org/drawingml/2006/spreadsheetDrawing" xmlns:a="http://schemas.openxmlformats.org/drawingml/2006/main">
  <xdr:twoCellAnchor>
    <xdr:from>
      <xdr:col>0</xdr:col>
      <xdr:colOff>65690</xdr:colOff>
      <xdr:row>5</xdr:row>
      <xdr:rowOff>1773621</xdr:rowOff>
    </xdr:from>
    <xdr:to>
      <xdr:col>0</xdr:col>
      <xdr:colOff>351440</xdr:colOff>
      <xdr:row>5</xdr:row>
      <xdr:rowOff>2181693</xdr:rowOff>
    </xdr:to>
    <xdr:sp macro="" textlink="">
      <xdr:nvSpPr>
        <xdr:cNvPr id="2" name="Arrow: Right 1">
          <a:extLst>
            <a:ext uri="{FF2B5EF4-FFF2-40B4-BE49-F238E27FC236}">
              <a16:creationId xmlns:a16="http://schemas.microsoft.com/office/drawing/2014/main" id="{00000000-0008-0000-0800-000002000000}"/>
            </a:ext>
          </a:extLst>
        </xdr:cNvPr>
        <xdr:cNvSpPr/>
      </xdr:nvSpPr>
      <xdr:spPr>
        <a:xfrm rot="5400000">
          <a:off x="4529" y="2842023"/>
          <a:ext cx="408072" cy="285750"/>
        </a:xfrm>
        <a:prstGeom prst="rightArrow">
          <a:avLst/>
        </a:prstGeom>
        <a:solidFill>
          <a:schemeClr val="accent6">
            <a:lumMod val="20000"/>
            <a:lumOff val="80000"/>
          </a:schemeClr>
        </a:solidFill>
        <a:ln w="28575">
          <a:solidFill>
            <a:schemeClr val="accent6"/>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ctr"/>
        <a:lstStyle/>
        <a:p>
          <a:pPr algn="l"/>
          <a:endParaRPr lang="en-GB" sz="1100" b="1">
            <a:solidFill>
              <a:schemeClr val="accent6"/>
            </a:solidFill>
            <a:latin typeface="Open Sans" panose="020B0606030504020204" pitchFamily="34" charset="0"/>
            <a:ea typeface="Open Sans" panose="020B0606030504020204" pitchFamily="34" charset="0"/>
            <a:cs typeface="Open Sans" panose="020B0606030504020204" pitchFamily="34" charset="0"/>
          </a:endParaRPr>
        </a:p>
      </xdr:txBody>
    </xdr:sp>
    <xdr:clientData/>
  </xdr:twoCellAnchor>
</xdr:wsDr>
</file>

<file path=xl/persons/person.xml><?xml version="1.0" encoding="utf-8"?>
<personList xmlns="http://schemas.microsoft.com/office/spreadsheetml/2018/threadedcomments" xmlns:x="http://schemas.openxmlformats.org/spreadsheetml/2006/main">
  <person displayName="Adams" id="{E282F50D-D62A-4524-8D69-C3EBF39927FA}" userId="S::adams@eftec.co.uk::f4f38261-0f0a-4a43-9314-37297e87be31" providerId="AD"/>
</personList>
</file>

<file path=xl/theme/theme1.xml><?xml version="1.0" encoding="utf-8"?>
<a:theme xmlns:a="http://schemas.openxmlformats.org/drawingml/2006/main" name="Office Theme">
  <a:themeElements>
    <a:clrScheme name="eftec style">
      <a:dk1>
        <a:srgbClr val="007695"/>
      </a:dk1>
      <a:lt1>
        <a:srgbClr val="FFFFFF"/>
      </a:lt1>
      <a:dk2>
        <a:srgbClr val="575756"/>
      </a:dk2>
      <a:lt2>
        <a:srgbClr val="FFFFFF"/>
      </a:lt2>
      <a:accent1>
        <a:srgbClr val="007695"/>
      </a:accent1>
      <a:accent2>
        <a:srgbClr val="004F8A"/>
      </a:accent2>
      <a:accent3>
        <a:srgbClr val="97D700"/>
      </a:accent3>
      <a:accent4>
        <a:srgbClr val="6E144B"/>
      </a:accent4>
      <a:accent5>
        <a:srgbClr val="EDB71E"/>
      </a:accent5>
      <a:accent6>
        <a:srgbClr val="EF4865"/>
      </a:accent6>
      <a:hlink>
        <a:srgbClr val="FFFFFF"/>
      </a:hlink>
      <a:folHlink>
        <a:srgbClr val="FFFFFF"/>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F64" dT="2020-01-04T11:16:45.12" personId="{E282F50D-D62A-4524-8D69-C3EBF39927FA}" id="{0EC5F2BC-9CD1-482C-951D-37687D23206B}">
    <text>Double check it is company that needs to conuct this</text>
  </threadedComment>
  <threadedComment ref="J64" dT="2020-01-04T11:16:45.12" personId="{E282F50D-D62A-4524-8D69-C3EBF39927FA}" id="{AED13C0E-DC8E-4F24-B152-152CB68BDB7E}">
    <text>Double check it is company that needs to conuct this</text>
  </threadedComment>
</ThreadedComments>
</file>

<file path=xl/worksheets/_rels/sheet1.xml.rels><?xml version="1.0" encoding="UTF-8" standalone="yes"?>
<Relationships xmlns="http://schemas.openxmlformats.org/package/2006/relationships"><Relationship Id="rId3" Type="http://schemas.openxmlformats.org/officeDocument/2006/relationships/hyperlink" Target="mailto:adams@eftec.co.uk" TargetMode="External"/><Relationship Id="rId2" Type="http://schemas.openxmlformats.org/officeDocument/2006/relationships/hyperlink" Target="mailto:france.capon@epmf.be" TargetMode="External"/><Relationship Id="rId1" Type="http://schemas.openxmlformats.org/officeDocument/2006/relationships/hyperlink" Target="mailto:france.capon@epmf.be" TargetMode="External"/><Relationship Id="rId5" Type="http://schemas.openxmlformats.org/officeDocument/2006/relationships/drawing" Target="../drawings/drawing1.xml"/><Relationship Id="rId4"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drawing" Target="../drawings/drawing2.xml"/><Relationship Id="rId2" Type="http://schemas.openxmlformats.org/officeDocument/2006/relationships/printerSettings" Target="../printerSettings/printerSettings2.bin"/><Relationship Id="rId1" Type="http://schemas.openxmlformats.org/officeDocument/2006/relationships/hyperlink" Target="https://www.epmf.be/silver/" TargetMode="Externa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4.xml.rels><?xml version="1.0" encoding="UTF-8" standalone="yes"?>
<Relationships xmlns="http://schemas.openxmlformats.org/package/2006/relationships"><Relationship Id="rId3" Type="http://schemas.openxmlformats.org/officeDocument/2006/relationships/drawing" Target="../drawings/drawing4.xml"/><Relationship Id="rId2" Type="http://schemas.openxmlformats.org/officeDocument/2006/relationships/printerSettings" Target="../printerSettings/printerSettings4.bin"/><Relationship Id="rId1" Type="http://schemas.openxmlformats.org/officeDocument/2006/relationships/hyperlink" Target="https://echa.europa.eu/documents/10162/23047722/100910_final_draft_intermediates_clean_en.pdf/8dc8fdfc-5794-4183-850a-56a7a20c7389" TargetMode="External"/><Relationship Id="rId5" Type="http://schemas.openxmlformats.org/officeDocument/2006/relationships/comments" Target="../comments1.xml"/><Relationship Id="rId4" Type="http://schemas.openxmlformats.org/officeDocument/2006/relationships/vmlDrawing" Target="../drawings/vmlDrawing2.vml"/></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6" Type="http://schemas.openxmlformats.org/officeDocument/2006/relationships/ctrlProp" Target="../ctrlProps/ctrlProp30.xml"/><Relationship Id="rId117" Type="http://schemas.openxmlformats.org/officeDocument/2006/relationships/ctrlProp" Target="../ctrlProps/ctrlProp121.xml"/><Relationship Id="rId21" Type="http://schemas.openxmlformats.org/officeDocument/2006/relationships/ctrlProp" Target="../ctrlProps/ctrlProp25.xml"/><Relationship Id="rId42" Type="http://schemas.openxmlformats.org/officeDocument/2006/relationships/ctrlProp" Target="../ctrlProps/ctrlProp46.xml"/><Relationship Id="rId47" Type="http://schemas.openxmlformats.org/officeDocument/2006/relationships/ctrlProp" Target="../ctrlProps/ctrlProp51.xml"/><Relationship Id="rId63" Type="http://schemas.openxmlformats.org/officeDocument/2006/relationships/ctrlProp" Target="../ctrlProps/ctrlProp67.xml"/><Relationship Id="rId68" Type="http://schemas.openxmlformats.org/officeDocument/2006/relationships/ctrlProp" Target="../ctrlProps/ctrlProp72.xml"/><Relationship Id="rId84" Type="http://schemas.openxmlformats.org/officeDocument/2006/relationships/ctrlProp" Target="../ctrlProps/ctrlProp88.xml"/><Relationship Id="rId89" Type="http://schemas.openxmlformats.org/officeDocument/2006/relationships/ctrlProp" Target="../ctrlProps/ctrlProp93.xml"/><Relationship Id="rId112" Type="http://schemas.openxmlformats.org/officeDocument/2006/relationships/ctrlProp" Target="../ctrlProps/ctrlProp116.xml"/><Relationship Id="rId133" Type="http://schemas.openxmlformats.org/officeDocument/2006/relationships/ctrlProp" Target="../ctrlProps/ctrlProp137.xml"/><Relationship Id="rId138" Type="http://schemas.openxmlformats.org/officeDocument/2006/relationships/ctrlProp" Target="../ctrlProps/ctrlProp142.xml"/><Relationship Id="rId154" Type="http://schemas.openxmlformats.org/officeDocument/2006/relationships/ctrlProp" Target="../ctrlProps/ctrlProp158.xml"/><Relationship Id="rId159" Type="http://schemas.openxmlformats.org/officeDocument/2006/relationships/ctrlProp" Target="../ctrlProps/ctrlProp163.xml"/><Relationship Id="rId175" Type="http://schemas.openxmlformats.org/officeDocument/2006/relationships/ctrlProp" Target="../ctrlProps/ctrlProp179.xml"/><Relationship Id="rId170" Type="http://schemas.openxmlformats.org/officeDocument/2006/relationships/ctrlProp" Target="../ctrlProps/ctrlProp174.xml"/><Relationship Id="rId16" Type="http://schemas.openxmlformats.org/officeDocument/2006/relationships/ctrlProp" Target="../ctrlProps/ctrlProp20.xml"/><Relationship Id="rId107" Type="http://schemas.openxmlformats.org/officeDocument/2006/relationships/ctrlProp" Target="../ctrlProps/ctrlProp111.xml"/><Relationship Id="rId11" Type="http://schemas.openxmlformats.org/officeDocument/2006/relationships/ctrlProp" Target="../ctrlProps/ctrlProp15.xml"/><Relationship Id="rId32" Type="http://schemas.openxmlformats.org/officeDocument/2006/relationships/ctrlProp" Target="../ctrlProps/ctrlProp36.xml"/><Relationship Id="rId37" Type="http://schemas.openxmlformats.org/officeDocument/2006/relationships/ctrlProp" Target="../ctrlProps/ctrlProp41.xml"/><Relationship Id="rId53" Type="http://schemas.openxmlformats.org/officeDocument/2006/relationships/ctrlProp" Target="../ctrlProps/ctrlProp57.xml"/><Relationship Id="rId58" Type="http://schemas.openxmlformats.org/officeDocument/2006/relationships/ctrlProp" Target="../ctrlProps/ctrlProp62.xml"/><Relationship Id="rId74" Type="http://schemas.openxmlformats.org/officeDocument/2006/relationships/ctrlProp" Target="../ctrlProps/ctrlProp78.xml"/><Relationship Id="rId79" Type="http://schemas.openxmlformats.org/officeDocument/2006/relationships/ctrlProp" Target="../ctrlProps/ctrlProp83.xml"/><Relationship Id="rId102" Type="http://schemas.openxmlformats.org/officeDocument/2006/relationships/ctrlProp" Target="../ctrlProps/ctrlProp106.xml"/><Relationship Id="rId123" Type="http://schemas.openxmlformats.org/officeDocument/2006/relationships/ctrlProp" Target="../ctrlProps/ctrlProp127.xml"/><Relationship Id="rId128" Type="http://schemas.openxmlformats.org/officeDocument/2006/relationships/ctrlProp" Target="../ctrlProps/ctrlProp132.xml"/><Relationship Id="rId144" Type="http://schemas.openxmlformats.org/officeDocument/2006/relationships/ctrlProp" Target="../ctrlProps/ctrlProp148.xml"/><Relationship Id="rId149" Type="http://schemas.openxmlformats.org/officeDocument/2006/relationships/ctrlProp" Target="../ctrlProps/ctrlProp153.xml"/><Relationship Id="rId5" Type="http://schemas.openxmlformats.org/officeDocument/2006/relationships/ctrlProp" Target="../ctrlProps/ctrlProp9.xml"/><Relationship Id="rId90" Type="http://schemas.openxmlformats.org/officeDocument/2006/relationships/ctrlProp" Target="../ctrlProps/ctrlProp94.xml"/><Relationship Id="rId95" Type="http://schemas.openxmlformats.org/officeDocument/2006/relationships/ctrlProp" Target="../ctrlProps/ctrlProp99.xml"/><Relationship Id="rId160" Type="http://schemas.openxmlformats.org/officeDocument/2006/relationships/ctrlProp" Target="../ctrlProps/ctrlProp164.xml"/><Relationship Id="rId165" Type="http://schemas.openxmlformats.org/officeDocument/2006/relationships/ctrlProp" Target="../ctrlProps/ctrlProp169.xml"/><Relationship Id="rId181" Type="http://schemas.openxmlformats.org/officeDocument/2006/relationships/ctrlProp" Target="../ctrlProps/ctrlProp185.xml"/><Relationship Id="rId22" Type="http://schemas.openxmlformats.org/officeDocument/2006/relationships/ctrlProp" Target="../ctrlProps/ctrlProp26.xml"/><Relationship Id="rId27" Type="http://schemas.openxmlformats.org/officeDocument/2006/relationships/ctrlProp" Target="../ctrlProps/ctrlProp31.xml"/><Relationship Id="rId43" Type="http://schemas.openxmlformats.org/officeDocument/2006/relationships/ctrlProp" Target="../ctrlProps/ctrlProp47.xml"/><Relationship Id="rId48" Type="http://schemas.openxmlformats.org/officeDocument/2006/relationships/ctrlProp" Target="../ctrlProps/ctrlProp52.xml"/><Relationship Id="rId64" Type="http://schemas.openxmlformats.org/officeDocument/2006/relationships/ctrlProp" Target="../ctrlProps/ctrlProp68.xml"/><Relationship Id="rId69" Type="http://schemas.openxmlformats.org/officeDocument/2006/relationships/ctrlProp" Target="../ctrlProps/ctrlProp73.xml"/><Relationship Id="rId113" Type="http://schemas.openxmlformats.org/officeDocument/2006/relationships/ctrlProp" Target="../ctrlProps/ctrlProp117.xml"/><Relationship Id="rId118" Type="http://schemas.openxmlformats.org/officeDocument/2006/relationships/ctrlProp" Target="../ctrlProps/ctrlProp122.xml"/><Relationship Id="rId134" Type="http://schemas.openxmlformats.org/officeDocument/2006/relationships/ctrlProp" Target="../ctrlProps/ctrlProp138.xml"/><Relationship Id="rId139" Type="http://schemas.openxmlformats.org/officeDocument/2006/relationships/ctrlProp" Target="../ctrlProps/ctrlProp143.xml"/><Relationship Id="rId80" Type="http://schemas.openxmlformats.org/officeDocument/2006/relationships/ctrlProp" Target="../ctrlProps/ctrlProp84.xml"/><Relationship Id="rId85" Type="http://schemas.openxmlformats.org/officeDocument/2006/relationships/ctrlProp" Target="../ctrlProps/ctrlProp89.xml"/><Relationship Id="rId150" Type="http://schemas.openxmlformats.org/officeDocument/2006/relationships/ctrlProp" Target="../ctrlProps/ctrlProp154.xml"/><Relationship Id="rId155" Type="http://schemas.openxmlformats.org/officeDocument/2006/relationships/ctrlProp" Target="../ctrlProps/ctrlProp159.xml"/><Relationship Id="rId171" Type="http://schemas.openxmlformats.org/officeDocument/2006/relationships/ctrlProp" Target="../ctrlProps/ctrlProp175.xml"/><Relationship Id="rId176" Type="http://schemas.openxmlformats.org/officeDocument/2006/relationships/ctrlProp" Target="../ctrlProps/ctrlProp180.xml"/><Relationship Id="rId12" Type="http://schemas.openxmlformats.org/officeDocument/2006/relationships/ctrlProp" Target="../ctrlProps/ctrlProp16.xml"/><Relationship Id="rId17" Type="http://schemas.openxmlformats.org/officeDocument/2006/relationships/ctrlProp" Target="../ctrlProps/ctrlProp21.xml"/><Relationship Id="rId33" Type="http://schemas.openxmlformats.org/officeDocument/2006/relationships/ctrlProp" Target="../ctrlProps/ctrlProp37.xml"/><Relationship Id="rId38" Type="http://schemas.openxmlformats.org/officeDocument/2006/relationships/ctrlProp" Target="../ctrlProps/ctrlProp42.xml"/><Relationship Id="rId59" Type="http://schemas.openxmlformats.org/officeDocument/2006/relationships/ctrlProp" Target="../ctrlProps/ctrlProp63.xml"/><Relationship Id="rId103" Type="http://schemas.openxmlformats.org/officeDocument/2006/relationships/ctrlProp" Target="../ctrlProps/ctrlProp107.xml"/><Relationship Id="rId108" Type="http://schemas.openxmlformats.org/officeDocument/2006/relationships/ctrlProp" Target="../ctrlProps/ctrlProp112.xml"/><Relationship Id="rId124" Type="http://schemas.openxmlformats.org/officeDocument/2006/relationships/ctrlProp" Target="../ctrlProps/ctrlProp128.xml"/><Relationship Id="rId129" Type="http://schemas.openxmlformats.org/officeDocument/2006/relationships/ctrlProp" Target="../ctrlProps/ctrlProp133.xml"/><Relationship Id="rId54" Type="http://schemas.openxmlformats.org/officeDocument/2006/relationships/ctrlProp" Target="../ctrlProps/ctrlProp58.xml"/><Relationship Id="rId70" Type="http://schemas.openxmlformats.org/officeDocument/2006/relationships/ctrlProp" Target="../ctrlProps/ctrlProp74.xml"/><Relationship Id="rId75" Type="http://schemas.openxmlformats.org/officeDocument/2006/relationships/ctrlProp" Target="../ctrlProps/ctrlProp79.xml"/><Relationship Id="rId91" Type="http://schemas.openxmlformats.org/officeDocument/2006/relationships/ctrlProp" Target="../ctrlProps/ctrlProp95.xml"/><Relationship Id="rId96" Type="http://schemas.openxmlformats.org/officeDocument/2006/relationships/ctrlProp" Target="../ctrlProps/ctrlProp100.xml"/><Relationship Id="rId140" Type="http://schemas.openxmlformats.org/officeDocument/2006/relationships/ctrlProp" Target="../ctrlProps/ctrlProp144.xml"/><Relationship Id="rId145" Type="http://schemas.openxmlformats.org/officeDocument/2006/relationships/ctrlProp" Target="../ctrlProps/ctrlProp149.xml"/><Relationship Id="rId161" Type="http://schemas.openxmlformats.org/officeDocument/2006/relationships/ctrlProp" Target="../ctrlProps/ctrlProp165.xml"/><Relationship Id="rId166" Type="http://schemas.openxmlformats.org/officeDocument/2006/relationships/ctrlProp" Target="../ctrlProps/ctrlProp170.xml"/><Relationship Id="rId1" Type="http://schemas.openxmlformats.org/officeDocument/2006/relationships/printerSettings" Target="../printerSettings/printerSettings7.bin"/><Relationship Id="rId6" Type="http://schemas.openxmlformats.org/officeDocument/2006/relationships/ctrlProp" Target="../ctrlProps/ctrlProp10.xml"/><Relationship Id="rId23" Type="http://schemas.openxmlformats.org/officeDocument/2006/relationships/ctrlProp" Target="../ctrlProps/ctrlProp27.xml"/><Relationship Id="rId28" Type="http://schemas.openxmlformats.org/officeDocument/2006/relationships/ctrlProp" Target="../ctrlProps/ctrlProp32.xml"/><Relationship Id="rId49" Type="http://schemas.openxmlformats.org/officeDocument/2006/relationships/ctrlProp" Target="../ctrlProps/ctrlProp53.xml"/><Relationship Id="rId114" Type="http://schemas.openxmlformats.org/officeDocument/2006/relationships/ctrlProp" Target="../ctrlProps/ctrlProp118.xml"/><Relationship Id="rId119" Type="http://schemas.openxmlformats.org/officeDocument/2006/relationships/ctrlProp" Target="../ctrlProps/ctrlProp123.xml"/><Relationship Id="rId44" Type="http://schemas.openxmlformats.org/officeDocument/2006/relationships/ctrlProp" Target="../ctrlProps/ctrlProp48.xml"/><Relationship Id="rId60" Type="http://schemas.openxmlformats.org/officeDocument/2006/relationships/ctrlProp" Target="../ctrlProps/ctrlProp64.xml"/><Relationship Id="rId65" Type="http://schemas.openxmlformats.org/officeDocument/2006/relationships/ctrlProp" Target="../ctrlProps/ctrlProp69.xml"/><Relationship Id="rId81" Type="http://schemas.openxmlformats.org/officeDocument/2006/relationships/ctrlProp" Target="../ctrlProps/ctrlProp85.xml"/><Relationship Id="rId86" Type="http://schemas.openxmlformats.org/officeDocument/2006/relationships/ctrlProp" Target="../ctrlProps/ctrlProp90.xml"/><Relationship Id="rId130" Type="http://schemas.openxmlformats.org/officeDocument/2006/relationships/ctrlProp" Target="../ctrlProps/ctrlProp134.xml"/><Relationship Id="rId135" Type="http://schemas.openxmlformats.org/officeDocument/2006/relationships/ctrlProp" Target="../ctrlProps/ctrlProp139.xml"/><Relationship Id="rId151" Type="http://schemas.openxmlformats.org/officeDocument/2006/relationships/ctrlProp" Target="../ctrlProps/ctrlProp155.xml"/><Relationship Id="rId156" Type="http://schemas.openxmlformats.org/officeDocument/2006/relationships/ctrlProp" Target="../ctrlProps/ctrlProp160.xml"/><Relationship Id="rId177" Type="http://schemas.openxmlformats.org/officeDocument/2006/relationships/ctrlProp" Target="../ctrlProps/ctrlProp181.xml"/><Relationship Id="rId4" Type="http://schemas.openxmlformats.org/officeDocument/2006/relationships/ctrlProp" Target="../ctrlProps/ctrlProp8.xml"/><Relationship Id="rId9" Type="http://schemas.openxmlformats.org/officeDocument/2006/relationships/ctrlProp" Target="../ctrlProps/ctrlProp13.xml"/><Relationship Id="rId172" Type="http://schemas.openxmlformats.org/officeDocument/2006/relationships/ctrlProp" Target="../ctrlProps/ctrlProp176.xml"/><Relationship Id="rId180" Type="http://schemas.openxmlformats.org/officeDocument/2006/relationships/ctrlProp" Target="../ctrlProps/ctrlProp184.xml"/><Relationship Id="rId13" Type="http://schemas.openxmlformats.org/officeDocument/2006/relationships/ctrlProp" Target="../ctrlProps/ctrlProp17.xml"/><Relationship Id="rId18" Type="http://schemas.openxmlformats.org/officeDocument/2006/relationships/ctrlProp" Target="../ctrlProps/ctrlProp22.xml"/><Relationship Id="rId39" Type="http://schemas.openxmlformats.org/officeDocument/2006/relationships/ctrlProp" Target="../ctrlProps/ctrlProp43.xml"/><Relationship Id="rId109" Type="http://schemas.openxmlformats.org/officeDocument/2006/relationships/ctrlProp" Target="../ctrlProps/ctrlProp113.xml"/><Relationship Id="rId34" Type="http://schemas.openxmlformats.org/officeDocument/2006/relationships/ctrlProp" Target="../ctrlProps/ctrlProp38.xml"/><Relationship Id="rId50" Type="http://schemas.openxmlformats.org/officeDocument/2006/relationships/ctrlProp" Target="../ctrlProps/ctrlProp54.xml"/><Relationship Id="rId55" Type="http://schemas.openxmlformats.org/officeDocument/2006/relationships/ctrlProp" Target="../ctrlProps/ctrlProp59.xml"/><Relationship Id="rId76" Type="http://schemas.openxmlformats.org/officeDocument/2006/relationships/ctrlProp" Target="../ctrlProps/ctrlProp80.xml"/><Relationship Id="rId97" Type="http://schemas.openxmlformats.org/officeDocument/2006/relationships/ctrlProp" Target="../ctrlProps/ctrlProp101.xml"/><Relationship Id="rId104" Type="http://schemas.openxmlformats.org/officeDocument/2006/relationships/ctrlProp" Target="../ctrlProps/ctrlProp108.xml"/><Relationship Id="rId120" Type="http://schemas.openxmlformats.org/officeDocument/2006/relationships/ctrlProp" Target="../ctrlProps/ctrlProp124.xml"/><Relationship Id="rId125" Type="http://schemas.openxmlformats.org/officeDocument/2006/relationships/ctrlProp" Target="../ctrlProps/ctrlProp129.xml"/><Relationship Id="rId141" Type="http://schemas.openxmlformats.org/officeDocument/2006/relationships/ctrlProp" Target="../ctrlProps/ctrlProp145.xml"/><Relationship Id="rId146" Type="http://schemas.openxmlformats.org/officeDocument/2006/relationships/ctrlProp" Target="../ctrlProps/ctrlProp150.xml"/><Relationship Id="rId167" Type="http://schemas.openxmlformats.org/officeDocument/2006/relationships/ctrlProp" Target="../ctrlProps/ctrlProp171.xml"/><Relationship Id="rId7" Type="http://schemas.openxmlformats.org/officeDocument/2006/relationships/ctrlProp" Target="../ctrlProps/ctrlProp11.xml"/><Relationship Id="rId71" Type="http://schemas.openxmlformats.org/officeDocument/2006/relationships/ctrlProp" Target="../ctrlProps/ctrlProp75.xml"/><Relationship Id="rId92" Type="http://schemas.openxmlformats.org/officeDocument/2006/relationships/ctrlProp" Target="../ctrlProps/ctrlProp96.xml"/><Relationship Id="rId162" Type="http://schemas.openxmlformats.org/officeDocument/2006/relationships/ctrlProp" Target="../ctrlProps/ctrlProp166.xml"/><Relationship Id="rId2" Type="http://schemas.openxmlformats.org/officeDocument/2006/relationships/drawing" Target="../drawings/drawing7.xml"/><Relationship Id="rId29" Type="http://schemas.openxmlformats.org/officeDocument/2006/relationships/ctrlProp" Target="../ctrlProps/ctrlProp33.xml"/><Relationship Id="rId24" Type="http://schemas.openxmlformats.org/officeDocument/2006/relationships/ctrlProp" Target="../ctrlProps/ctrlProp28.xml"/><Relationship Id="rId40" Type="http://schemas.openxmlformats.org/officeDocument/2006/relationships/ctrlProp" Target="../ctrlProps/ctrlProp44.xml"/><Relationship Id="rId45" Type="http://schemas.openxmlformats.org/officeDocument/2006/relationships/ctrlProp" Target="../ctrlProps/ctrlProp49.xml"/><Relationship Id="rId66" Type="http://schemas.openxmlformats.org/officeDocument/2006/relationships/ctrlProp" Target="../ctrlProps/ctrlProp70.xml"/><Relationship Id="rId87" Type="http://schemas.openxmlformats.org/officeDocument/2006/relationships/ctrlProp" Target="../ctrlProps/ctrlProp91.xml"/><Relationship Id="rId110" Type="http://schemas.openxmlformats.org/officeDocument/2006/relationships/ctrlProp" Target="../ctrlProps/ctrlProp114.xml"/><Relationship Id="rId115" Type="http://schemas.openxmlformats.org/officeDocument/2006/relationships/ctrlProp" Target="../ctrlProps/ctrlProp119.xml"/><Relationship Id="rId131" Type="http://schemas.openxmlformats.org/officeDocument/2006/relationships/ctrlProp" Target="../ctrlProps/ctrlProp135.xml"/><Relationship Id="rId136" Type="http://schemas.openxmlformats.org/officeDocument/2006/relationships/ctrlProp" Target="../ctrlProps/ctrlProp140.xml"/><Relationship Id="rId157" Type="http://schemas.openxmlformats.org/officeDocument/2006/relationships/ctrlProp" Target="../ctrlProps/ctrlProp161.xml"/><Relationship Id="rId178" Type="http://schemas.openxmlformats.org/officeDocument/2006/relationships/ctrlProp" Target="../ctrlProps/ctrlProp182.xml"/><Relationship Id="rId61" Type="http://schemas.openxmlformats.org/officeDocument/2006/relationships/ctrlProp" Target="../ctrlProps/ctrlProp65.xml"/><Relationship Id="rId82" Type="http://schemas.openxmlformats.org/officeDocument/2006/relationships/ctrlProp" Target="../ctrlProps/ctrlProp86.xml"/><Relationship Id="rId152" Type="http://schemas.openxmlformats.org/officeDocument/2006/relationships/ctrlProp" Target="../ctrlProps/ctrlProp156.xml"/><Relationship Id="rId173" Type="http://schemas.openxmlformats.org/officeDocument/2006/relationships/ctrlProp" Target="../ctrlProps/ctrlProp177.xml"/><Relationship Id="rId19" Type="http://schemas.openxmlformats.org/officeDocument/2006/relationships/ctrlProp" Target="../ctrlProps/ctrlProp23.xml"/><Relationship Id="rId14" Type="http://schemas.openxmlformats.org/officeDocument/2006/relationships/ctrlProp" Target="../ctrlProps/ctrlProp18.xml"/><Relationship Id="rId30" Type="http://schemas.openxmlformats.org/officeDocument/2006/relationships/ctrlProp" Target="../ctrlProps/ctrlProp34.xml"/><Relationship Id="rId35" Type="http://schemas.openxmlformats.org/officeDocument/2006/relationships/ctrlProp" Target="../ctrlProps/ctrlProp39.xml"/><Relationship Id="rId56" Type="http://schemas.openxmlformats.org/officeDocument/2006/relationships/ctrlProp" Target="../ctrlProps/ctrlProp60.xml"/><Relationship Id="rId77" Type="http://schemas.openxmlformats.org/officeDocument/2006/relationships/ctrlProp" Target="../ctrlProps/ctrlProp81.xml"/><Relationship Id="rId100" Type="http://schemas.openxmlformats.org/officeDocument/2006/relationships/ctrlProp" Target="../ctrlProps/ctrlProp104.xml"/><Relationship Id="rId105" Type="http://schemas.openxmlformats.org/officeDocument/2006/relationships/ctrlProp" Target="../ctrlProps/ctrlProp109.xml"/><Relationship Id="rId126" Type="http://schemas.openxmlformats.org/officeDocument/2006/relationships/ctrlProp" Target="../ctrlProps/ctrlProp130.xml"/><Relationship Id="rId147" Type="http://schemas.openxmlformats.org/officeDocument/2006/relationships/ctrlProp" Target="../ctrlProps/ctrlProp151.xml"/><Relationship Id="rId168" Type="http://schemas.openxmlformats.org/officeDocument/2006/relationships/ctrlProp" Target="../ctrlProps/ctrlProp172.xml"/><Relationship Id="rId8" Type="http://schemas.openxmlformats.org/officeDocument/2006/relationships/ctrlProp" Target="../ctrlProps/ctrlProp12.xml"/><Relationship Id="rId51" Type="http://schemas.openxmlformats.org/officeDocument/2006/relationships/ctrlProp" Target="../ctrlProps/ctrlProp55.xml"/><Relationship Id="rId72" Type="http://schemas.openxmlformats.org/officeDocument/2006/relationships/ctrlProp" Target="../ctrlProps/ctrlProp76.xml"/><Relationship Id="rId93" Type="http://schemas.openxmlformats.org/officeDocument/2006/relationships/ctrlProp" Target="../ctrlProps/ctrlProp97.xml"/><Relationship Id="rId98" Type="http://schemas.openxmlformats.org/officeDocument/2006/relationships/ctrlProp" Target="../ctrlProps/ctrlProp102.xml"/><Relationship Id="rId121" Type="http://schemas.openxmlformats.org/officeDocument/2006/relationships/ctrlProp" Target="../ctrlProps/ctrlProp125.xml"/><Relationship Id="rId142" Type="http://schemas.openxmlformats.org/officeDocument/2006/relationships/ctrlProp" Target="../ctrlProps/ctrlProp146.xml"/><Relationship Id="rId163" Type="http://schemas.openxmlformats.org/officeDocument/2006/relationships/ctrlProp" Target="../ctrlProps/ctrlProp167.xml"/><Relationship Id="rId3" Type="http://schemas.openxmlformats.org/officeDocument/2006/relationships/vmlDrawing" Target="../drawings/vmlDrawing3.vml"/><Relationship Id="rId25" Type="http://schemas.openxmlformats.org/officeDocument/2006/relationships/ctrlProp" Target="../ctrlProps/ctrlProp29.xml"/><Relationship Id="rId46" Type="http://schemas.openxmlformats.org/officeDocument/2006/relationships/ctrlProp" Target="../ctrlProps/ctrlProp50.xml"/><Relationship Id="rId67" Type="http://schemas.openxmlformats.org/officeDocument/2006/relationships/ctrlProp" Target="../ctrlProps/ctrlProp71.xml"/><Relationship Id="rId116" Type="http://schemas.openxmlformats.org/officeDocument/2006/relationships/ctrlProp" Target="../ctrlProps/ctrlProp120.xml"/><Relationship Id="rId137" Type="http://schemas.openxmlformats.org/officeDocument/2006/relationships/ctrlProp" Target="../ctrlProps/ctrlProp141.xml"/><Relationship Id="rId158" Type="http://schemas.openxmlformats.org/officeDocument/2006/relationships/ctrlProp" Target="../ctrlProps/ctrlProp162.xml"/><Relationship Id="rId20" Type="http://schemas.openxmlformats.org/officeDocument/2006/relationships/ctrlProp" Target="../ctrlProps/ctrlProp24.xml"/><Relationship Id="rId41" Type="http://schemas.openxmlformats.org/officeDocument/2006/relationships/ctrlProp" Target="../ctrlProps/ctrlProp45.xml"/><Relationship Id="rId62" Type="http://schemas.openxmlformats.org/officeDocument/2006/relationships/ctrlProp" Target="../ctrlProps/ctrlProp66.xml"/><Relationship Id="rId83" Type="http://schemas.openxmlformats.org/officeDocument/2006/relationships/ctrlProp" Target="../ctrlProps/ctrlProp87.xml"/><Relationship Id="rId88" Type="http://schemas.openxmlformats.org/officeDocument/2006/relationships/ctrlProp" Target="../ctrlProps/ctrlProp92.xml"/><Relationship Id="rId111" Type="http://schemas.openxmlformats.org/officeDocument/2006/relationships/ctrlProp" Target="../ctrlProps/ctrlProp115.xml"/><Relationship Id="rId132" Type="http://schemas.openxmlformats.org/officeDocument/2006/relationships/ctrlProp" Target="../ctrlProps/ctrlProp136.xml"/><Relationship Id="rId153" Type="http://schemas.openxmlformats.org/officeDocument/2006/relationships/ctrlProp" Target="../ctrlProps/ctrlProp157.xml"/><Relationship Id="rId174" Type="http://schemas.openxmlformats.org/officeDocument/2006/relationships/ctrlProp" Target="../ctrlProps/ctrlProp178.xml"/><Relationship Id="rId179" Type="http://schemas.openxmlformats.org/officeDocument/2006/relationships/ctrlProp" Target="../ctrlProps/ctrlProp183.xml"/><Relationship Id="rId15" Type="http://schemas.openxmlformats.org/officeDocument/2006/relationships/ctrlProp" Target="../ctrlProps/ctrlProp19.xml"/><Relationship Id="rId36" Type="http://schemas.openxmlformats.org/officeDocument/2006/relationships/ctrlProp" Target="../ctrlProps/ctrlProp40.xml"/><Relationship Id="rId57" Type="http://schemas.openxmlformats.org/officeDocument/2006/relationships/ctrlProp" Target="../ctrlProps/ctrlProp61.xml"/><Relationship Id="rId106" Type="http://schemas.openxmlformats.org/officeDocument/2006/relationships/ctrlProp" Target="../ctrlProps/ctrlProp110.xml"/><Relationship Id="rId127" Type="http://schemas.openxmlformats.org/officeDocument/2006/relationships/ctrlProp" Target="../ctrlProps/ctrlProp131.xml"/><Relationship Id="rId10" Type="http://schemas.openxmlformats.org/officeDocument/2006/relationships/ctrlProp" Target="../ctrlProps/ctrlProp14.xml"/><Relationship Id="rId31" Type="http://schemas.openxmlformats.org/officeDocument/2006/relationships/ctrlProp" Target="../ctrlProps/ctrlProp35.xml"/><Relationship Id="rId52" Type="http://schemas.openxmlformats.org/officeDocument/2006/relationships/ctrlProp" Target="../ctrlProps/ctrlProp56.xml"/><Relationship Id="rId73" Type="http://schemas.openxmlformats.org/officeDocument/2006/relationships/ctrlProp" Target="../ctrlProps/ctrlProp77.xml"/><Relationship Id="rId78" Type="http://schemas.openxmlformats.org/officeDocument/2006/relationships/ctrlProp" Target="../ctrlProps/ctrlProp82.xml"/><Relationship Id="rId94" Type="http://schemas.openxmlformats.org/officeDocument/2006/relationships/ctrlProp" Target="../ctrlProps/ctrlProp98.xml"/><Relationship Id="rId99" Type="http://schemas.openxmlformats.org/officeDocument/2006/relationships/ctrlProp" Target="../ctrlProps/ctrlProp103.xml"/><Relationship Id="rId101" Type="http://schemas.openxmlformats.org/officeDocument/2006/relationships/ctrlProp" Target="../ctrlProps/ctrlProp105.xml"/><Relationship Id="rId122" Type="http://schemas.openxmlformats.org/officeDocument/2006/relationships/ctrlProp" Target="../ctrlProps/ctrlProp126.xml"/><Relationship Id="rId143" Type="http://schemas.openxmlformats.org/officeDocument/2006/relationships/ctrlProp" Target="../ctrlProps/ctrlProp147.xml"/><Relationship Id="rId148" Type="http://schemas.openxmlformats.org/officeDocument/2006/relationships/ctrlProp" Target="../ctrlProps/ctrlProp152.xml"/><Relationship Id="rId164" Type="http://schemas.openxmlformats.org/officeDocument/2006/relationships/ctrlProp" Target="../ctrlProps/ctrlProp168.xml"/><Relationship Id="rId169" Type="http://schemas.openxmlformats.org/officeDocument/2006/relationships/ctrlProp" Target="../ctrlProps/ctrlProp173.xml"/></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drawing" Target="../drawings/drawing9.xml"/></Relationships>
</file>

<file path=xl/worksheets/_rels/sheet10.xml.rels><?xml version="1.0" encoding="UTF-8" standalone="yes"?>
<Relationships xmlns="http://schemas.openxmlformats.org/package/2006/relationships"><Relationship Id="rId3" Type="http://schemas.microsoft.com/office/2017/10/relationships/threadedComment" Target="../threadedComments/threadedComment1.xml"/><Relationship Id="rId2" Type="http://schemas.openxmlformats.org/officeDocument/2006/relationships/comments" Target="../comments2.xml"/><Relationship Id="rId1" Type="http://schemas.openxmlformats.org/officeDocument/2006/relationships/vmlDrawing" Target="../drawings/vmlDrawing4.vml"/></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2">
    <tabColor theme="3"/>
  </sheetPr>
  <dimension ref="A1:O86"/>
  <sheetViews>
    <sheetView showGridLines="0" tabSelected="1" zoomScale="85" zoomScaleNormal="85" workbookViewId="0">
      <selection activeCell="B10" sqref="B10:E10"/>
    </sheetView>
  </sheetViews>
  <sheetFormatPr defaultColWidth="0" defaultRowHeight="16.5" zeroHeight="1" x14ac:dyDescent="0.3"/>
  <cols>
    <col min="1" max="1" width="4" style="69" customWidth="1"/>
    <col min="2" max="2" width="24.28515625" style="69" customWidth="1"/>
    <col min="3" max="3" width="2.7109375" style="69" customWidth="1"/>
    <col min="4" max="4" width="31.140625" style="69" customWidth="1"/>
    <col min="5" max="5" width="71.7109375" style="69" customWidth="1"/>
    <col min="6" max="6" width="4" style="69" customWidth="1"/>
    <col min="7" max="15" width="0" style="69" hidden="1" customWidth="1"/>
    <col min="16" max="16384" width="9.140625" style="69" hidden="1"/>
  </cols>
  <sheetData>
    <row r="1" spans="2:8" x14ac:dyDescent="0.3"/>
    <row r="2" spans="2:8" x14ac:dyDescent="0.3">
      <c r="D2" s="70"/>
    </row>
    <row r="3" spans="2:8" x14ac:dyDescent="0.3">
      <c r="E3" s="259" t="s">
        <v>170</v>
      </c>
      <c r="F3" s="260"/>
      <c r="G3" s="260"/>
      <c r="H3" s="260"/>
    </row>
    <row r="4" spans="2:8" x14ac:dyDescent="0.3"/>
    <row r="5" spans="2:8" x14ac:dyDescent="0.3"/>
    <row r="6" spans="2:8" x14ac:dyDescent="0.3">
      <c r="D6" s="70"/>
    </row>
    <row r="7" spans="2:8" x14ac:dyDescent="0.3"/>
    <row r="8" spans="2:8" ht="21" x14ac:dyDescent="0.4">
      <c r="B8" s="261" t="s">
        <v>24</v>
      </c>
      <c r="C8" s="261"/>
      <c r="D8" s="261"/>
      <c r="E8" s="71"/>
    </row>
    <row r="9" spans="2:8" ht="9" customHeight="1" x14ac:dyDescent="0.3"/>
    <row r="10" spans="2:8" ht="69" customHeight="1" x14ac:dyDescent="0.3">
      <c r="B10" s="263" t="s">
        <v>612</v>
      </c>
      <c r="C10" s="264"/>
      <c r="D10" s="264"/>
      <c r="E10" s="264"/>
      <c r="G10" s="70"/>
      <c r="H10" s="70"/>
    </row>
    <row r="11" spans="2:8" ht="9" customHeight="1" x14ac:dyDescent="0.3"/>
    <row r="12" spans="2:8" ht="21" x14ac:dyDescent="0.4">
      <c r="B12" s="261" t="s">
        <v>16</v>
      </c>
      <c r="C12" s="261"/>
      <c r="D12" s="261"/>
      <c r="E12" s="71"/>
    </row>
    <row r="13" spans="2:8" ht="9" customHeight="1" x14ac:dyDescent="0.3"/>
    <row r="14" spans="2:8" ht="16.5" customHeight="1" x14ac:dyDescent="0.4">
      <c r="B14" s="72" t="s">
        <v>3</v>
      </c>
      <c r="C14" s="73"/>
      <c r="D14" s="73"/>
      <c r="G14" s="70"/>
    </row>
    <row r="15" spans="2:8" ht="9" customHeight="1" x14ac:dyDescent="0.3"/>
    <row r="16" spans="2:8" ht="180.75" customHeight="1" x14ac:dyDescent="0.3">
      <c r="B16" s="265" t="s">
        <v>613</v>
      </c>
      <c r="C16" s="265"/>
      <c r="D16" s="265"/>
      <c r="E16" s="265"/>
    </row>
    <row r="17" spans="2:5" ht="157.69999999999999" customHeight="1" x14ac:dyDescent="0.3">
      <c r="B17" s="265"/>
      <c r="C17" s="265"/>
      <c r="D17" s="265"/>
      <c r="E17" s="265"/>
    </row>
    <row r="18" spans="2:5" ht="9" customHeight="1" x14ac:dyDescent="0.3"/>
    <row r="19" spans="2:5" x14ac:dyDescent="0.3">
      <c r="B19" s="72" t="s">
        <v>4</v>
      </c>
    </row>
    <row r="20" spans="2:5" ht="9" customHeight="1" x14ac:dyDescent="0.3"/>
    <row r="21" spans="2:5" x14ac:dyDescent="0.3">
      <c r="B21" s="74" t="s">
        <v>17</v>
      </c>
    </row>
    <row r="22" spans="2:5" ht="9" customHeight="1" x14ac:dyDescent="0.3"/>
    <row r="23" spans="2:5" x14ac:dyDescent="0.3">
      <c r="B23" s="74" t="s">
        <v>6</v>
      </c>
      <c r="C23" s="74"/>
      <c r="D23" s="74" t="s">
        <v>25</v>
      </c>
    </row>
    <row r="24" spans="2:5" x14ac:dyDescent="0.3">
      <c r="B24" s="74"/>
      <c r="C24" s="74"/>
      <c r="D24" s="77" t="s">
        <v>26</v>
      </c>
      <c r="E24" s="75"/>
    </row>
    <row r="25" spans="2:5" x14ac:dyDescent="0.3">
      <c r="B25" s="74"/>
      <c r="C25" s="74"/>
      <c r="D25" s="76" t="s">
        <v>5</v>
      </c>
    </row>
    <row r="26" spans="2:5" ht="9" customHeight="1" x14ac:dyDescent="0.3"/>
    <row r="27" spans="2:5" x14ac:dyDescent="0.3">
      <c r="B27" s="74" t="s">
        <v>6</v>
      </c>
      <c r="C27" s="74"/>
      <c r="D27" s="74" t="s">
        <v>27</v>
      </c>
    </row>
    <row r="28" spans="2:5" x14ac:dyDescent="0.3">
      <c r="B28" s="74"/>
      <c r="C28" s="74"/>
      <c r="D28" s="77" t="s">
        <v>28</v>
      </c>
    </row>
    <row r="29" spans="2:5" x14ac:dyDescent="0.3">
      <c r="B29" s="74"/>
      <c r="C29" s="74"/>
      <c r="D29" s="76" t="s">
        <v>204</v>
      </c>
    </row>
    <row r="30" spans="2:5" ht="9" customHeight="1" x14ac:dyDescent="0.3"/>
    <row r="31" spans="2:5" x14ac:dyDescent="0.3">
      <c r="B31" s="78" t="s">
        <v>11</v>
      </c>
    </row>
    <row r="32" spans="2:5" ht="9" customHeight="1" x14ac:dyDescent="0.3"/>
    <row r="33" spans="2:15" x14ac:dyDescent="0.3">
      <c r="B33" s="79" t="s">
        <v>29</v>
      </c>
      <c r="E33" s="80" t="s">
        <v>30</v>
      </c>
    </row>
    <row r="34" spans="2:15" ht="9" customHeight="1" x14ac:dyDescent="0.3">
      <c r="E34" s="81"/>
    </row>
    <row r="35" spans="2:15" x14ac:dyDescent="0.3">
      <c r="B35" s="74" t="s">
        <v>27</v>
      </c>
      <c r="E35" s="82" t="s">
        <v>28</v>
      </c>
    </row>
    <row r="36" spans="2:15" ht="9" customHeight="1" thickBot="1" x14ac:dyDescent="0.35"/>
    <row r="37" spans="2:15" ht="17.25" thickBot="1" x14ac:dyDescent="0.35">
      <c r="B37" s="83" t="s">
        <v>0</v>
      </c>
      <c r="E37" s="84" t="s">
        <v>214</v>
      </c>
    </row>
    <row r="38" spans="2:15" ht="9" customHeight="1" x14ac:dyDescent="0.3"/>
    <row r="39" spans="2:15" ht="21" x14ac:dyDescent="0.4">
      <c r="B39" s="261" t="s">
        <v>2</v>
      </c>
      <c r="C39" s="261"/>
      <c r="D39" s="261"/>
      <c r="E39" s="71"/>
    </row>
    <row r="40" spans="2:15" ht="9" customHeight="1" x14ac:dyDescent="0.3"/>
    <row r="41" spans="2:15" ht="117.75" customHeight="1" x14ac:dyDescent="0.3">
      <c r="B41" s="262" t="s">
        <v>558</v>
      </c>
      <c r="C41" s="262"/>
      <c r="D41" s="262"/>
      <c r="E41" s="262"/>
    </row>
    <row r="42" spans="2:15" ht="8.4499999999999993" customHeight="1" x14ac:dyDescent="0.3"/>
    <row r="43" spans="2:15" hidden="1" x14ac:dyDescent="0.3">
      <c r="C43" s="79"/>
      <c r="D43" s="79"/>
      <c r="E43" s="79"/>
      <c r="F43" s="79"/>
      <c r="G43" s="79"/>
      <c r="H43" s="79"/>
      <c r="I43" s="79"/>
      <c r="J43" s="79"/>
      <c r="K43" s="79"/>
      <c r="L43" s="79"/>
      <c r="M43" s="79"/>
      <c r="N43" s="79"/>
      <c r="O43" s="79"/>
    </row>
    <row r="44" spans="2:15" hidden="1" x14ac:dyDescent="0.3">
      <c r="C44" s="79"/>
      <c r="D44" s="79"/>
      <c r="E44" s="79"/>
      <c r="F44" s="79"/>
      <c r="G44" s="79"/>
      <c r="H44" s="79"/>
      <c r="I44" s="79"/>
      <c r="J44" s="79"/>
      <c r="K44" s="79"/>
      <c r="L44" s="79"/>
      <c r="M44" s="79"/>
      <c r="N44" s="79"/>
      <c r="O44" s="79"/>
    </row>
    <row r="45" spans="2:15" hidden="1" x14ac:dyDescent="0.3">
      <c r="C45" s="79"/>
      <c r="E45" s="79"/>
      <c r="F45" s="79"/>
      <c r="G45" s="79"/>
      <c r="H45" s="79"/>
      <c r="I45" s="79"/>
      <c r="J45" s="79"/>
      <c r="K45" s="79"/>
      <c r="L45" s="79"/>
      <c r="M45" s="79"/>
      <c r="N45" s="79"/>
      <c r="O45" s="79"/>
    </row>
    <row r="46" spans="2:15" hidden="1" x14ac:dyDescent="0.3">
      <c r="C46" s="79"/>
      <c r="E46" s="79"/>
      <c r="F46" s="79"/>
      <c r="G46" s="79"/>
      <c r="H46" s="79"/>
      <c r="I46" s="79"/>
      <c r="J46" s="79"/>
      <c r="K46" s="79"/>
      <c r="L46" s="79"/>
      <c r="M46" s="79"/>
      <c r="N46" s="79"/>
      <c r="O46" s="79"/>
    </row>
    <row r="47" spans="2:15" hidden="1" x14ac:dyDescent="0.3">
      <c r="C47" s="79"/>
      <c r="E47" s="79"/>
      <c r="F47" s="79"/>
      <c r="G47" s="79"/>
      <c r="H47" s="79"/>
      <c r="I47" s="79"/>
      <c r="J47" s="79"/>
      <c r="K47" s="79"/>
      <c r="L47" s="79"/>
      <c r="M47" s="79"/>
      <c r="N47" s="79"/>
      <c r="O47" s="79"/>
    </row>
    <row r="48" spans="2:15" hidden="1" x14ac:dyDescent="0.3">
      <c r="C48" s="79"/>
      <c r="E48" s="79"/>
      <c r="F48" s="79"/>
      <c r="G48" s="79"/>
      <c r="H48" s="79"/>
      <c r="I48" s="79"/>
      <c r="J48" s="79"/>
      <c r="K48" s="79"/>
      <c r="L48" s="79"/>
      <c r="M48" s="79"/>
      <c r="N48" s="79"/>
      <c r="O48" s="79"/>
    </row>
    <row r="49" spans="3:15" hidden="1" x14ac:dyDescent="0.3">
      <c r="C49" s="79"/>
      <c r="E49" s="79"/>
      <c r="F49" s="79"/>
      <c r="G49" s="79"/>
      <c r="H49" s="79"/>
      <c r="I49" s="79"/>
      <c r="J49" s="79"/>
      <c r="K49" s="79"/>
      <c r="L49" s="79"/>
      <c r="M49" s="79"/>
      <c r="N49" s="79"/>
      <c r="O49" s="79"/>
    </row>
    <row r="50" spans="3:15" hidden="1" x14ac:dyDescent="0.3"/>
    <row r="51" spans="3:15" hidden="1" x14ac:dyDescent="0.3"/>
    <row r="52" spans="3:15" hidden="1" x14ac:dyDescent="0.3"/>
    <row r="53" spans="3:15" hidden="1" x14ac:dyDescent="0.3"/>
    <row r="54" spans="3:15" hidden="1" x14ac:dyDescent="0.3"/>
    <row r="55" spans="3:15" hidden="1" x14ac:dyDescent="0.3"/>
    <row r="56" spans="3:15" hidden="1" x14ac:dyDescent="0.3"/>
    <row r="57" spans="3:15" hidden="1" x14ac:dyDescent="0.3"/>
    <row r="58" spans="3:15" hidden="1" x14ac:dyDescent="0.3"/>
    <row r="59" spans="3:15" hidden="1" x14ac:dyDescent="0.3"/>
    <row r="60" spans="3:15" hidden="1" x14ac:dyDescent="0.3"/>
    <row r="61" spans="3:15" hidden="1" x14ac:dyDescent="0.3"/>
    <row r="62" spans="3:15" hidden="1" x14ac:dyDescent="0.3"/>
    <row r="63" spans="3:15" hidden="1" x14ac:dyDescent="0.3"/>
    <row r="64" spans="3:15" hidden="1" x14ac:dyDescent="0.3"/>
    <row r="65" hidden="1" x14ac:dyDescent="0.3"/>
    <row r="66" hidden="1" x14ac:dyDescent="0.3"/>
    <row r="67" hidden="1" x14ac:dyDescent="0.3"/>
    <row r="68" hidden="1" x14ac:dyDescent="0.3"/>
    <row r="69" hidden="1" x14ac:dyDescent="0.3"/>
    <row r="70" hidden="1" x14ac:dyDescent="0.3"/>
    <row r="71" hidden="1" x14ac:dyDescent="0.3"/>
    <row r="72" hidden="1" x14ac:dyDescent="0.3"/>
    <row r="73" hidden="1" x14ac:dyDescent="0.3"/>
    <row r="74" hidden="1" x14ac:dyDescent="0.3"/>
    <row r="75" hidden="1" x14ac:dyDescent="0.3"/>
    <row r="76" hidden="1" x14ac:dyDescent="0.3"/>
    <row r="77" hidden="1" x14ac:dyDescent="0.3"/>
    <row r="78" hidden="1" x14ac:dyDescent="0.3"/>
    <row r="79" hidden="1" x14ac:dyDescent="0.3"/>
    <row r="80" hidden="1" x14ac:dyDescent="0.3"/>
    <row r="81" hidden="1" x14ac:dyDescent="0.3"/>
    <row r="82" hidden="1" x14ac:dyDescent="0.3"/>
    <row r="83" hidden="1" x14ac:dyDescent="0.3"/>
    <row r="84" hidden="1" x14ac:dyDescent="0.3"/>
    <row r="85" hidden="1" x14ac:dyDescent="0.3"/>
    <row r="86" hidden="1" x14ac:dyDescent="0.3"/>
  </sheetData>
  <sheetProtection sheet="1" objects="1" scenarios="1"/>
  <mergeCells count="7">
    <mergeCell ref="E3:H3"/>
    <mergeCell ref="B39:D39"/>
    <mergeCell ref="B12:D12"/>
    <mergeCell ref="B41:E41"/>
    <mergeCell ref="B8:D8"/>
    <mergeCell ref="B10:E10"/>
    <mergeCell ref="B16:E17"/>
  </mergeCells>
  <hyperlinks>
    <hyperlink ref="D28" r:id="rId1" xr:uid="{00000000-0004-0000-0000-000000000000}"/>
    <hyperlink ref="E35" r:id="rId2" xr:uid="{00000000-0004-0000-0000-000001000000}"/>
    <hyperlink ref="D24" r:id="rId3" xr:uid="{00000000-0004-0000-0000-000002000000}"/>
  </hyperlinks>
  <pageMargins left="0.7" right="0.7" top="0.75" bottom="0.75" header="0.3" footer="0.3"/>
  <pageSetup orientation="portrait" horizontalDpi="200" verticalDpi="200" r:id="rId4"/>
  <drawing r:id="rId5"/>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Sheet5">
    <tabColor theme="4"/>
  </sheetPr>
  <dimension ref="A1:W62"/>
  <sheetViews>
    <sheetView zoomScaleNormal="100" workbookViewId="0">
      <selection activeCell="B6" sqref="B6:U6"/>
    </sheetView>
  </sheetViews>
  <sheetFormatPr defaultColWidth="0" defaultRowHeight="15" zeroHeight="1" x14ac:dyDescent="0.3"/>
  <cols>
    <col min="1" max="1" width="3.5703125" style="40" customWidth="1"/>
    <col min="2" max="22" width="9.140625" style="40" customWidth="1"/>
    <col min="23" max="23" width="3" style="40" customWidth="1"/>
    <col min="24" max="16384" width="9.140625" style="40" hidden="1"/>
  </cols>
  <sheetData>
    <row r="1" spans="2:22" s="2" customFormat="1" ht="16.5" x14ac:dyDescent="0.3">
      <c r="D1" s="3"/>
    </row>
    <row r="2" spans="2:22" s="2" customFormat="1" ht="21" x14ac:dyDescent="0.4">
      <c r="B2" s="268" t="s">
        <v>219</v>
      </c>
      <c r="C2" s="268"/>
      <c r="D2" s="268"/>
      <c r="E2" s="268"/>
      <c r="F2" s="268"/>
      <c r="G2" s="49"/>
      <c r="H2" s="49"/>
      <c r="I2" s="49"/>
      <c r="J2" s="49"/>
      <c r="K2" s="49"/>
      <c r="L2" s="49"/>
      <c r="M2" s="49"/>
      <c r="N2" s="49"/>
      <c r="O2" s="49"/>
      <c r="P2" s="49"/>
      <c r="Q2" s="49"/>
      <c r="R2" s="49"/>
      <c r="S2" s="49"/>
      <c r="T2" s="49"/>
      <c r="U2" s="49"/>
      <c r="V2" s="49"/>
    </row>
    <row r="3" spans="2:22" s="2" customFormat="1" ht="16.5" x14ac:dyDescent="0.3">
      <c r="D3" s="3"/>
    </row>
    <row r="4" spans="2:22" s="2" customFormat="1" ht="16.5" x14ac:dyDescent="0.3">
      <c r="B4" s="85" t="s">
        <v>215</v>
      </c>
      <c r="C4" s="54"/>
      <c r="D4" s="54"/>
      <c r="E4" s="54"/>
      <c r="F4" s="54"/>
      <c r="G4" s="54"/>
      <c r="H4" s="54"/>
      <c r="I4" s="54"/>
      <c r="J4" s="54"/>
      <c r="K4" s="54"/>
      <c r="L4" s="54"/>
      <c r="M4" s="54"/>
      <c r="N4" s="54"/>
      <c r="O4" s="54"/>
      <c r="P4" s="54"/>
      <c r="Q4" s="54"/>
      <c r="R4" s="54"/>
      <c r="S4" s="54"/>
      <c r="T4" s="54"/>
      <c r="U4" s="54"/>
    </row>
    <row r="5" spans="2:22" s="2" customFormat="1" ht="16.5" x14ac:dyDescent="0.3">
      <c r="B5" s="54"/>
      <c r="C5" s="54"/>
      <c r="D5" s="54"/>
      <c r="E5" s="54"/>
      <c r="F5" s="54"/>
      <c r="G5" s="54"/>
      <c r="H5" s="54"/>
      <c r="I5" s="54"/>
      <c r="J5" s="54"/>
      <c r="K5" s="54"/>
      <c r="L5" s="54"/>
      <c r="M5" s="54"/>
      <c r="N5" s="54"/>
      <c r="O5" s="54"/>
      <c r="P5" s="54"/>
      <c r="Q5" s="54"/>
      <c r="R5" s="54"/>
      <c r="S5" s="54"/>
      <c r="T5" s="54"/>
      <c r="U5" s="54"/>
    </row>
    <row r="6" spans="2:22" s="2" customFormat="1" ht="228.2" customHeight="1" x14ac:dyDescent="0.3">
      <c r="B6" s="266" t="s">
        <v>625</v>
      </c>
      <c r="C6" s="266"/>
      <c r="D6" s="266"/>
      <c r="E6" s="266"/>
      <c r="F6" s="266"/>
      <c r="G6" s="266"/>
      <c r="H6" s="266"/>
      <c r="I6" s="266"/>
      <c r="J6" s="266"/>
      <c r="K6" s="266"/>
      <c r="L6" s="266"/>
      <c r="M6" s="266"/>
      <c r="N6" s="266"/>
      <c r="O6" s="266"/>
      <c r="P6" s="266"/>
      <c r="Q6" s="266"/>
      <c r="R6" s="266"/>
      <c r="S6" s="266"/>
      <c r="T6" s="266"/>
      <c r="U6" s="266"/>
    </row>
    <row r="7" spans="2:22" s="2" customFormat="1" ht="16.5" x14ac:dyDescent="0.3">
      <c r="B7" s="269" t="s">
        <v>322</v>
      </c>
      <c r="C7" s="269"/>
      <c r="D7" s="269"/>
      <c r="E7" s="269"/>
      <c r="F7" s="269"/>
      <c r="G7" s="269"/>
      <c r="H7" s="269"/>
      <c r="I7" s="269"/>
      <c r="J7" s="269"/>
      <c r="K7" s="269"/>
      <c r="L7" s="269"/>
      <c r="M7" s="269"/>
      <c r="N7" s="269"/>
      <c r="O7" s="269"/>
      <c r="P7" s="269"/>
      <c r="Q7" s="269"/>
      <c r="R7" s="269"/>
      <c r="S7" s="269"/>
      <c r="T7" s="269"/>
      <c r="U7" s="269"/>
    </row>
    <row r="8" spans="2:22" s="2" customFormat="1" ht="16.5" x14ac:dyDescent="0.3">
      <c r="B8" s="211"/>
      <c r="C8" s="211"/>
      <c r="D8" s="211"/>
      <c r="E8" s="211"/>
      <c r="F8" s="211"/>
      <c r="G8" s="211"/>
      <c r="H8" s="211"/>
      <c r="I8" s="211"/>
      <c r="J8" s="211"/>
      <c r="K8" s="211"/>
      <c r="L8" s="211"/>
      <c r="M8" s="211"/>
      <c r="N8" s="211"/>
      <c r="O8" s="211"/>
      <c r="P8" s="211"/>
      <c r="Q8" s="211"/>
      <c r="R8" s="211"/>
      <c r="S8" s="211"/>
      <c r="T8" s="211"/>
      <c r="U8" s="211"/>
    </row>
    <row r="9" spans="2:22" s="2" customFormat="1" ht="67.7" customHeight="1" x14ac:dyDescent="0.3">
      <c r="B9" s="266" t="s">
        <v>626</v>
      </c>
      <c r="C9" s="266"/>
      <c r="D9" s="266"/>
      <c r="E9" s="266"/>
      <c r="F9" s="266"/>
      <c r="G9" s="266"/>
      <c r="H9" s="266"/>
      <c r="I9" s="266"/>
      <c r="J9" s="266"/>
      <c r="K9" s="266"/>
      <c r="L9" s="266"/>
      <c r="M9" s="266"/>
      <c r="N9" s="266"/>
      <c r="O9" s="266"/>
      <c r="P9" s="266"/>
      <c r="Q9" s="266"/>
      <c r="R9" s="266"/>
      <c r="S9" s="266"/>
      <c r="T9" s="266"/>
      <c r="U9" s="266"/>
    </row>
    <row r="10" spans="2:22" s="2" customFormat="1" ht="16.5" x14ac:dyDescent="0.3">
      <c r="D10" s="3"/>
    </row>
    <row r="11" spans="2:22" x14ac:dyDescent="0.3">
      <c r="B11" s="86" t="s">
        <v>171</v>
      </c>
    </row>
    <row r="12" spans="2:22" x14ac:dyDescent="0.3"/>
    <row r="13" spans="2:22" x14ac:dyDescent="0.3">
      <c r="B13" s="267" t="s">
        <v>180</v>
      </c>
      <c r="C13" s="267"/>
      <c r="D13" s="267"/>
      <c r="E13" s="267"/>
      <c r="F13" s="267"/>
      <c r="G13" s="267"/>
      <c r="H13" s="267"/>
      <c r="I13" s="267"/>
      <c r="J13" s="267"/>
      <c r="K13" s="267"/>
      <c r="L13" s="267"/>
      <c r="M13" s="267"/>
      <c r="N13" s="267"/>
      <c r="O13" s="267"/>
      <c r="P13" s="267"/>
      <c r="Q13" s="267"/>
      <c r="R13" s="267"/>
      <c r="S13" s="267"/>
      <c r="T13" s="267"/>
      <c r="U13" s="267"/>
      <c r="V13" s="267"/>
    </row>
    <row r="14" spans="2:22" x14ac:dyDescent="0.3"/>
    <row r="15" spans="2:22" x14ac:dyDescent="0.3"/>
    <row r="16" spans="2:22" x14ac:dyDescent="0.3"/>
    <row r="17" spans="2:2" x14ac:dyDescent="0.3"/>
    <row r="18" spans="2:2" x14ac:dyDescent="0.3"/>
    <row r="19" spans="2:2" x14ac:dyDescent="0.3"/>
    <row r="20" spans="2:2" x14ac:dyDescent="0.3"/>
    <row r="21" spans="2:2" x14ac:dyDescent="0.3"/>
    <row r="22" spans="2:2" x14ac:dyDescent="0.3"/>
    <row r="23" spans="2:2" x14ac:dyDescent="0.3"/>
    <row r="24" spans="2:2" x14ac:dyDescent="0.3"/>
    <row r="25" spans="2:2" x14ac:dyDescent="0.3"/>
    <row r="26" spans="2:2" x14ac:dyDescent="0.3">
      <c r="B26" s="86" t="s">
        <v>615</v>
      </c>
    </row>
    <row r="27" spans="2:2" x14ac:dyDescent="0.3"/>
    <row r="28" spans="2:2" x14ac:dyDescent="0.3">
      <c r="B28" s="54" t="s">
        <v>176</v>
      </c>
    </row>
    <row r="29" spans="2:2" x14ac:dyDescent="0.3"/>
    <row r="30" spans="2:2" x14ac:dyDescent="0.3"/>
    <row r="31" spans="2:2" x14ac:dyDescent="0.3"/>
    <row r="32" spans="2:2" x14ac:dyDescent="0.3"/>
    <row r="33" x14ac:dyDescent="0.3"/>
    <row r="34" x14ac:dyDescent="0.3"/>
    <row r="35" x14ac:dyDescent="0.3"/>
    <row r="36" x14ac:dyDescent="0.3"/>
    <row r="37" x14ac:dyDescent="0.3"/>
    <row r="38" x14ac:dyDescent="0.3"/>
    <row r="39" x14ac:dyDescent="0.3"/>
    <row r="40" x14ac:dyDescent="0.3"/>
    <row r="41" x14ac:dyDescent="0.3"/>
    <row r="42" x14ac:dyDescent="0.3"/>
    <row r="43" x14ac:dyDescent="0.3"/>
    <row r="44" x14ac:dyDescent="0.3"/>
    <row r="45" x14ac:dyDescent="0.3"/>
    <row r="46" x14ac:dyDescent="0.3"/>
    <row r="47" x14ac:dyDescent="0.3"/>
    <row r="48" x14ac:dyDescent="0.3"/>
    <row r="49" spans="2:22" x14ac:dyDescent="0.3"/>
    <row r="50" spans="2:22" x14ac:dyDescent="0.3"/>
    <row r="51" spans="2:22" ht="59.25" customHeight="1" x14ac:dyDescent="0.3">
      <c r="B51" s="266" t="s">
        <v>323</v>
      </c>
      <c r="C51" s="267"/>
      <c r="D51" s="267"/>
      <c r="E51" s="267"/>
      <c r="F51" s="267"/>
      <c r="G51" s="267"/>
      <c r="H51" s="267"/>
      <c r="I51" s="267"/>
      <c r="J51" s="267"/>
      <c r="K51" s="267"/>
      <c r="L51" s="267"/>
      <c r="M51" s="267"/>
      <c r="N51" s="267"/>
      <c r="O51" s="267"/>
      <c r="P51" s="267"/>
      <c r="Q51" s="267"/>
      <c r="R51" s="267"/>
      <c r="S51" s="267"/>
      <c r="T51" s="267"/>
      <c r="U51" s="267"/>
      <c r="V51" s="267"/>
    </row>
    <row r="52" spans="2:22" x14ac:dyDescent="0.3"/>
    <row r="53" spans="2:22" hidden="1" x14ac:dyDescent="0.3"/>
    <row r="54" spans="2:22" hidden="1" x14ac:dyDescent="0.3"/>
    <row r="55" spans="2:22" hidden="1" x14ac:dyDescent="0.3"/>
    <row r="56" spans="2:22" hidden="1" x14ac:dyDescent="0.3"/>
    <row r="57" spans="2:22" hidden="1" x14ac:dyDescent="0.3"/>
    <row r="58" spans="2:22" hidden="1" x14ac:dyDescent="0.3"/>
    <row r="59" spans="2:22" hidden="1" x14ac:dyDescent="0.3"/>
    <row r="60" spans="2:22" hidden="1" x14ac:dyDescent="0.3"/>
    <row r="61" spans="2:22" hidden="1" x14ac:dyDescent="0.3"/>
    <row r="62" spans="2:22" hidden="1" x14ac:dyDescent="0.3"/>
  </sheetData>
  <sheetProtection sheet="1" objects="1" scenarios="1"/>
  <mergeCells count="6">
    <mergeCell ref="B51:V51"/>
    <mergeCell ref="B13:V13"/>
    <mergeCell ref="B6:U6"/>
    <mergeCell ref="B9:U9"/>
    <mergeCell ref="B2:F2"/>
    <mergeCell ref="B7:U7"/>
  </mergeCells>
  <hyperlinks>
    <hyperlink ref="B7" r:id="rId1" xr:uid="{00000000-0004-0000-0100-000000000000}"/>
  </hyperlinks>
  <pageMargins left="0.7" right="0.7" top="0.75" bottom="0.75" header="0.3" footer="0.3"/>
  <pageSetup orientation="portrait" r:id="rId2"/>
  <drawing r:id="rId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Sheet3">
    <tabColor theme="8"/>
  </sheetPr>
  <dimension ref="A1:I60"/>
  <sheetViews>
    <sheetView zoomScale="90" zoomScaleNormal="90" workbookViewId="0">
      <selection activeCell="F8" sqref="F8:H8"/>
    </sheetView>
  </sheetViews>
  <sheetFormatPr defaultColWidth="0" defaultRowHeight="16.5" zeroHeight="1" x14ac:dyDescent="0.3"/>
  <cols>
    <col min="1" max="1" width="5.7109375" style="2" customWidth="1"/>
    <col min="2" max="3" width="23.85546875" style="2" customWidth="1"/>
    <col min="4" max="4" width="23.85546875" style="3" customWidth="1"/>
    <col min="5" max="6" width="23.85546875" style="2" customWidth="1"/>
    <col min="7" max="7" width="7.140625" style="2" customWidth="1"/>
    <col min="8" max="8" width="23.85546875" style="2" customWidth="1"/>
    <col min="9" max="9" width="3.140625" style="2" customWidth="1"/>
    <col min="10" max="16384" width="9.140625" style="2" hidden="1"/>
  </cols>
  <sheetData>
    <row r="1" spans="2:8" x14ac:dyDescent="0.3"/>
    <row r="2" spans="2:8" ht="21" x14ac:dyDescent="0.4">
      <c r="B2" s="272" t="s">
        <v>154</v>
      </c>
      <c r="C2" s="272"/>
      <c r="D2" s="272"/>
      <c r="E2" s="37"/>
      <c r="F2" s="38"/>
      <c r="G2" s="38"/>
      <c r="H2" s="38"/>
    </row>
    <row r="3" spans="2:8" x14ac:dyDescent="0.3"/>
    <row r="4" spans="2:8" x14ac:dyDescent="0.3">
      <c r="B4" s="3" t="s">
        <v>365</v>
      </c>
    </row>
    <row r="5" spans="2:8" x14ac:dyDescent="0.3"/>
    <row r="6" spans="2:8" x14ac:dyDescent="0.3">
      <c r="B6" s="4" t="s">
        <v>31</v>
      </c>
      <c r="C6" s="4"/>
      <c r="D6" s="4"/>
    </row>
    <row r="7" spans="2:8" x14ac:dyDescent="0.3">
      <c r="B7" s="5"/>
      <c r="C7" s="5"/>
    </row>
    <row r="8" spans="2:8" x14ac:dyDescent="0.3">
      <c r="B8" s="6" t="s">
        <v>18</v>
      </c>
      <c r="C8" s="7"/>
      <c r="F8" s="275"/>
      <c r="G8" s="276"/>
      <c r="H8" s="277"/>
    </row>
    <row r="9" spans="2:8" x14ac:dyDescent="0.3">
      <c r="B9" s="6" t="s">
        <v>19</v>
      </c>
      <c r="C9" s="7"/>
      <c r="F9" s="278"/>
      <c r="G9" s="278"/>
      <c r="H9" s="278"/>
    </row>
    <row r="10" spans="2:8" x14ac:dyDescent="0.3">
      <c r="B10" s="6" t="s">
        <v>20</v>
      </c>
      <c r="C10" s="7"/>
      <c r="D10" s="2"/>
      <c r="F10" s="284"/>
      <c r="G10" s="285"/>
      <c r="H10" s="285"/>
    </row>
    <row r="11" spans="2:8" x14ac:dyDescent="0.3">
      <c r="B11" s="6" t="s">
        <v>32</v>
      </c>
      <c r="C11" s="7"/>
      <c r="E11" s="18"/>
      <c r="F11" s="279"/>
      <c r="G11" s="279"/>
      <c r="H11" s="279"/>
    </row>
    <row r="12" spans="2:8" x14ac:dyDescent="0.3">
      <c r="B12" s="5"/>
      <c r="C12" s="5"/>
    </row>
    <row r="13" spans="2:8" x14ac:dyDescent="0.3">
      <c r="B13" s="4" t="s">
        <v>33</v>
      </c>
      <c r="C13" s="4"/>
      <c r="D13" s="4"/>
    </row>
    <row r="14" spans="2:8" x14ac:dyDescent="0.3">
      <c r="B14" s="8" t="s">
        <v>40</v>
      </c>
      <c r="C14" s="4"/>
      <c r="D14" s="4"/>
    </row>
    <row r="15" spans="2:8" x14ac:dyDescent="0.3">
      <c r="B15" s="9"/>
      <c r="C15" s="9"/>
      <c r="D15" s="10"/>
    </row>
    <row r="16" spans="2:8" x14ac:dyDescent="0.3">
      <c r="B16" s="278"/>
      <c r="C16" s="278"/>
      <c r="D16" s="278"/>
      <c r="E16" s="278"/>
      <c r="F16" s="278"/>
      <c r="G16" s="278"/>
      <c r="H16" s="278"/>
    </row>
    <row r="17" spans="2:8" ht="31.7" customHeight="1" x14ac:dyDescent="0.3">
      <c r="B17" s="280" t="str">
        <f>IF(B16="", "", IF(B16=" On behalf of my organisation", "", "As you are completing this survey for a particular sector, please skip to Q4. Please note, in this context, where we refer to ‘you’ in this questionnaire, this is in reference to your sector."))</f>
        <v/>
      </c>
      <c r="C17" s="280"/>
      <c r="D17" s="280"/>
      <c r="E17" s="280"/>
      <c r="F17" s="280"/>
      <c r="G17" s="280"/>
      <c r="H17" s="280"/>
    </row>
    <row r="18" spans="2:8" x14ac:dyDescent="0.3">
      <c r="B18" s="11"/>
      <c r="C18" s="11"/>
    </row>
    <row r="19" spans="2:8" x14ac:dyDescent="0.3">
      <c r="B19" s="283" t="s">
        <v>38</v>
      </c>
      <c r="C19" s="283"/>
      <c r="D19" s="283"/>
      <c r="E19" s="283"/>
    </row>
    <row r="20" spans="2:8" x14ac:dyDescent="0.3">
      <c r="B20" s="9"/>
      <c r="C20" s="9"/>
      <c r="D20" s="9"/>
      <c r="E20" s="8"/>
    </row>
    <row r="21" spans="2:8" x14ac:dyDescent="0.3">
      <c r="B21" s="2" t="s">
        <v>12</v>
      </c>
      <c r="C21" s="270"/>
      <c r="D21" s="9"/>
      <c r="E21" s="8"/>
    </row>
    <row r="22" spans="2:8" x14ac:dyDescent="0.3">
      <c r="B22" s="2" t="s">
        <v>13</v>
      </c>
      <c r="C22" s="270"/>
      <c r="D22" s="9"/>
      <c r="E22" s="8"/>
    </row>
    <row r="23" spans="2:8" x14ac:dyDescent="0.3">
      <c r="D23" s="9"/>
      <c r="E23" s="8"/>
    </row>
    <row r="24" spans="2:8" x14ac:dyDescent="0.3">
      <c r="B24" s="280" t="str">
        <f>IF(B16="","",IF(B16=" On behalf of my organisation","As you are completing this survey for your company (and not a sector), please continue on to Q5 at the bottom of this tab.",""))</f>
        <v/>
      </c>
      <c r="C24" s="280"/>
      <c r="D24" s="280"/>
      <c r="E24" s="280"/>
      <c r="F24" s="280"/>
      <c r="G24" s="280"/>
      <c r="H24" s="280"/>
    </row>
    <row r="25" spans="2:8" x14ac:dyDescent="0.3">
      <c r="C25" s="12"/>
    </row>
    <row r="26" spans="2:8" x14ac:dyDescent="0.3">
      <c r="B26" s="4" t="s">
        <v>133</v>
      </c>
      <c r="C26" s="4"/>
      <c r="D26" s="4"/>
    </row>
    <row r="27" spans="2:8" x14ac:dyDescent="0.3">
      <c r="B27" s="13"/>
    </row>
    <row r="28" spans="2:8" ht="16.5" customHeight="1" x14ac:dyDescent="0.3">
      <c r="B28" s="271" t="s">
        <v>205</v>
      </c>
      <c r="C28" s="271"/>
      <c r="F28" s="278"/>
      <c r="G28" s="278"/>
      <c r="H28" s="278"/>
    </row>
    <row r="29" spans="2:8" x14ac:dyDescent="0.3">
      <c r="B29" s="271" t="s">
        <v>8</v>
      </c>
      <c r="C29" s="271"/>
      <c r="F29" s="278"/>
      <c r="G29" s="278"/>
      <c r="H29" s="278"/>
    </row>
    <row r="30" spans="2:8" ht="16.5" customHeight="1" x14ac:dyDescent="0.3">
      <c r="B30" s="281" t="s">
        <v>9</v>
      </c>
      <c r="C30" s="281"/>
      <c r="D30" s="281"/>
      <c r="E30" s="282"/>
      <c r="F30" s="278"/>
      <c r="G30" s="278"/>
      <c r="H30" s="278"/>
    </row>
    <row r="31" spans="2:8" x14ac:dyDescent="0.3">
      <c r="C31" s="12"/>
    </row>
    <row r="32" spans="2:8" x14ac:dyDescent="0.3">
      <c r="B32" s="280" t="str">
        <f>IF(B16=" On behalf of my sector", "Please continue on now to (2) Volume used.", "")</f>
        <v/>
      </c>
      <c r="C32" s="280"/>
      <c r="D32" s="280"/>
      <c r="E32" s="280"/>
      <c r="F32" s="280"/>
      <c r="G32" s="280"/>
      <c r="H32" s="280"/>
    </row>
    <row r="33" spans="2:8" x14ac:dyDescent="0.3">
      <c r="B33" s="11"/>
    </row>
    <row r="34" spans="2:8" x14ac:dyDescent="0.3">
      <c r="B34" s="9" t="s">
        <v>39</v>
      </c>
      <c r="C34" s="9"/>
      <c r="D34" s="9"/>
      <c r="E34" s="14"/>
      <c r="F34" s="14"/>
      <c r="G34" s="14"/>
      <c r="H34" s="14"/>
    </row>
    <row r="35" spans="2:8" x14ac:dyDescent="0.3">
      <c r="B35" s="9"/>
      <c r="C35" s="9"/>
      <c r="D35" s="9"/>
    </row>
    <row r="36" spans="2:8" x14ac:dyDescent="0.3">
      <c r="B36" s="274" t="s">
        <v>35</v>
      </c>
      <c r="C36" s="274"/>
      <c r="D36" s="274"/>
      <c r="E36" s="274"/>
      <c r="F36" s="274"/>
      <c r="G36" s="274"/>
      <c r="H36" s="274"/>
    </row>
    <row r="37" spans="2:8" x14ac:dyDescent="0.3">
      <c r="B37" s="15"/>
      <c r="C37" s="15"/>
      <c r="D37" s="15"/>
      <c r="E37" s="15"/>
      <c r="F37" s="15"/>
      <c r="G37" s="87"/>
      <c r="H37" s="15"/>
    </row>
    <row r="38" spans="2:8" ht="33.75" customHeight="1" x14ac:dyDescent="0.3">
      <c r="B38" s="16" t="s">
        <v>34</v>
      </c>
      <c r="C38" s="16" t="s">
        <v>222</v>
      </c>
      <c r="D38" s="16" t="s">
        <v>22</v>
      </c>
      <c r="E38" s="16" t="s">
        <v>238</v>
      </c>
      <c r="F38" s="17" t="s">
        <v>37</v>
      </c>
      <c r="G38" s="287" t="s">
        <v>376</v>
      </c>
      <c r="H38" s="287"/>
    </row>
    <row r="39" spans="2:8" ht="18.75" customHeight="1" x14ac:dyDescent="0.3">
      <c r="B39" s="88"/>
      <c r="C39" s="88"/>
      <c r="D39" s="88"/>
      <c r="E39" s="88"/>
      <c r="F39" s="88"/>
      <c r="G39" s="286"/>
      <c r="H39" s="286"/>
    </row>
    <row r="40" spans="2:8" x14ac:dyDescent="0.3">
      <c r="C40" s="12"/>
    </row>
    <row r="41" spans="2:8" ht="33.75" customHeight="1" x14ac:dyDescent="0.3">
      <c r="B41" s="273" t="str">
        <f>IF(B16=" On behalf of my sector", "", IF('HIDDEN - Raw data'!L8=TRUE,"As you are also a manufacturer of the silver substance(s), please remember to complete the manufacturer/importer version of the survey as well. Please continue on now to the tab on the Volume used.",IF('HIDDEN - Raw data'!M8=TRUE,"As you are also a importer user of the silver substance(s), please remember to complete the manufacturer/importer version of the survey as well. Please continue on now to the tab on the Volume used.","Please continue on now to (2) Volume used.")))</f>
        <v>Please continue on now to (2) Volume used.</v>
      </c>
      <c r="C41" s="273"/>
      <c r="D41" s="273"/>
      <c r="E41" s="273"/>
      <c r="F41" s="273"/>
      <c r="G41" s="273"/>
      <c r="H41" s="273"/>
    </row>
    <row r="42" spans="2:8" x14ac:dyDescent="0.3"/>
    <row r="43" spans="2:8" hidden="1" x14ac:dyDescent="0.3"/>
    <row r="44" spans="2:8" hidden="1" x14ac:dyDescent="0.3"/>
    <row r="45" spans="2:8" hidden="1" x14ac:dyDescent="0.3"/>
    <row r="46" spans="2:8" hidden="1" x14ac:dyDescent="0.3"/>
    <row r="47" spans="2:8" hidden="1" x14ac:dyDescent="0.3"/>
    <row r="48" spans="2:8" hidden="1" x14ac:dyDescent="0.3"/>
    <row r="49" hidden="1" x14ac:dyDescent="0.3"/>
    <row r="50" hidden="1" x14ac:dyDescent="0.3"/>
    <row r="51" hidden="1" x14ac:dyDescent="0.3"/>
    <row r="52" hidden="1" x14ac:dyDescent="0.3"/>
    <row r="53" hidden="1" x14ac:dyDescent="0.3"/>
    <row r="54" hidden="1" x14ac:dyDescent="0.3"/>
    <row r="55" hidden="1" x14ac:dyDescent="0.3"/>
    <row r="56" hidden="1" x14ac:dyDescent="0.3"/>
    <row r="57" hidden="1" x14ac:dyDescent="0.3"/>
    <row r="58" hidden="1" x14ac:dyDescent="0.3"/>
    <row r="59" hidden="1" x14ac:dyDescent="0.3"/>
    <row r="60" hidden="1" x14ac:dyDescent="0.3"/>
  </sheetData>
  <sheetProtection password="CF76" sheet="1" objects="1" scenarios="1"/>
  <mergeCells count="21">
    <mergeCell ref="F29:H29"/>
    <mergeCell ref="F30:H30"/>
    <mergeCell ref="G39:H39"/>
    <mergeCell ref="G38:H38"/>
    <mergeCell ref="B29:C29"/>
    <mergeCell ref="C21:C22"/>
    <mergeCell ref="B28:C28"/>
    <mergeCell ref="B2:D2"/>
    <mergeCell ref="B41:H41"/>
    <mergeCell ref="B36:H36"/>
    <mergeCell ref="F8:H8"/>
    <mergeCell ref="F9:H9"/>
    <mergeCell ref="F11:H11"/>
    <mergeCell ref="B17:H17"/>
    <mergeCell ref="B16:H16"/>
    <mergeCell ref="B30:E30"/>
    <mergeCell ref="B19:E19"/>
    <mergeCell ref="F28:H28"/>
    <mergeCell ref="F10:H10"/>
    <mergeCell ref="B32:H32"/>
    <mergeCell ref="B24:H24"/>
  </mergeCells>
  <conditionalFormatting sqref="F8:G9 F11:G11">
    <cfRule type="notContainsBlanks" dxfId="166" priority="24">
      <formula>LEN(TRIM(F8))&gt;0</formula>
    </cfRule>
  </conditionalFormatting>
  <conditionalFormatting sqref="B16">
    <cfRule type="notContainsBlanks" dxfId="165" priority="25">
      <formula>LEN(TRIM(B16))&gt;0</formula>
    </cfRule>
  </conditionalFormatting>
  <conditionalFormatting sqref="F28:G30">
    <cfRule type="notContainsBlanks" dxfId="164" priority="16">
      <formula>LEN(TRIM(F28))&gt;0</formula>
    </cfRule>
  </conditionalFormatting>
  <conditionalFormatting sqref="B19:E21 B22 D22:E22">
    <cfRule type="expression" dxfId="163" priority="15">
      <formula>$B$16=" On behalf of my sector"</formula>
    </cfRule>
  </conditionalFormatting>
  <conditionalFormatting sqref="B30 B26:G27 B29:D29 F28:H30 B28 D28">
    <cfRule type="expression" dxfId="162" priority="14">
      <formula>$B$16=" On behalf of my organisation"</formula>
    </cfRule>
  </conditionalFormatting>
  <conditionalFormatting sqref="E11">
    <cfRule type="notContainsBlanks" dxfId="161" priority="13">
      <formula>LEN(TRIM(E11))&gt;0</formula>
    </cfRule>
  </conditionalFormatting>
  <conditionalFormatting sqref="G39:H39">
    <cfRule type="notContainsBlanks" dxfId="160" priority="3">
      <formula>LEN(TRIM(G39))&gt;0</formula>
    </cfRule>
  </conditionalFormatting>
  <conditionalFormatting sqref="B34:H39">
    <cfRule type="expression" dxfId="159" priority="2">
      <formula>$B$16=" On behalf of my sector"</formula>
    </cfRule>
  </conditionalFormatting>
  <conditionalFormatting sqref="F10:G10">
    <cfRule type="notContainsBlanks" dxfId="158" priority="1">
      <formula>LEN(TRIM(F10))&gt;0</formula>
    </cfRule>
  </conditionalFormatting>
  <dataValidations count="1">
    <dataValidation type="whole" allowBlank="1" showInputMessage="1" showErrorMessage="1" sqref="F11:H11" xr:uid="{DFF0D6F0-59B8-4B38-8CEE-F2ECAE4B575A}">
      <formula1>0</formula1>
      <formula2>1000000000000</formula2>
    </dataValidation>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4098" r:id="rId4" name="Check Box 2">
              <controlPr defaultSize="0" autoFill="0" autoLine="0" autoPict="0">
                <anchor moveWithCells="1">
                  <from>
                    <xdr:col>1</xdr:col>
                    <xdr:colOff>619125</xdr:colOff>
                    <xdr:row>37</xdr:row>
                    <xdr:rowOff>428625</xdr:rowOff>
                  </from>
                  <to>
                    <xdr:col>1</xdr:col>
                    <xdr:colOff>866775</xdr:colOff>
                    <xdr:row>39</xdr:row>
                    <xdr:rowOff>38100</xdr:rowOff>
                  </to>
                </anchor>
              </controlPr>
            </control>
          </mc:Choice>
        </mc:AlternateContent>
        <mc:AlternateContent xmlns:mc="http://schemas.openxmlformats.org/markup-compatibility/2006">
          <mc:Choice Requires="x14">
            <control shapeId="4104" r:id="rId5" name="Check Box 8">
              <controlPr defaultSize="0" autoFill="0" autoLine="0" autoPict="0">
                <anchor moveWithCells="1">
                  <from>
                    <xdr:col>2</xdr:col>
                    <xdr:colOff>619125</xdr:colOff>
                    <xdr:row>37</xdr:row>
                    <xdr:rowOff>428625</xdr:rowOff>
                  </from>
                  <to>
                    <xdr:col>2</xdr:col>
                    <xdr:colOff>866775</xdr:colOff>
                    <xdr:row>39</xdr:row>
                    <xdr:rowOff>38100</xdr:rowOff>
                  </to>
                </anchor>
              </controlPr>
            </control>
          </mc:Choice>
        </mc:AlternateContent>
        <mc:AlternateContent xmlns:mc="http://schemas.openxmlformats.org/markup-compatibility/2006">
          <mc:Choice Requires="x14">
            <control shapeId="4105" r:id="rId6" name="Check Box 9">
              <controlPr defaultSize="0" autoFill="0" autoLine="0" autoPict="0">
                <anchor moveWithCells="1">
                  <from>
                    <xdr:col>3</xdr:col>
                    <xdr:colOff>619125</xdr:colOff>
                    <xdr:row>37</xdr:row>
                    <xdr:rowOff>428625</xdr:rowOff>
                  </from>
                  <to>
                    <xdr:col>3</xdr:col>
                    <xdr:colOff>866775</xdr:colOff>
                    <xdr:row>39</xdr:row>
                    <xdr:rowOff>38100</xdr:rowOff>
                  </to>
                </anchor>
              </controlPr>
            </control>
          </mc:Choice>
        </mc:AlternateContent>
        <mc:AlternateContent xmlns:mc="http://schemas.openxmlformats.org/markup-compatibility/2006">
          <mc:Choice Requires="x14">
            <control shapeId="4106" r:id="rId7" name="Check Box 10">
              <controlPr defaultSize="0" autoFill="0" autoLine="0" autoPict="0">
                <anchor moveWithCells="1">
                  <from>
                    <xdr:col>4</xdr:col>
                    <xdr:colOff>619125</xdr:colOff>
                    <xdr:row>37</xdr:row>
                    <xdr:rowOff>428625</xdr:rowOff>
                  </from>
                  <to>
                    <xdr:col>4</xdr:col>
                    <xdr:colOff>866775</xdr:colOff>
                    <xdr:row>39</xdr:row>
                    <xdr:rowOff>38100</xdr:rowOff>
                  </to>
                </anchor>
              </controlPr>
            </control>
          </mc:Choice>
        </mc:AlternateContent>
        <mc:AlternateContent xmlns:mc="http://schemas.openxmlformats.org/markup-compatibility/2006">
          <mc:Choice Requires="x14">
            <control shapeId="4107" r:id="rId8" name="Check Box 11">
              <controlPr defaultSize="0" autoFill="0" autoLine="0" autoPict="0">
                <anchor moveWithCells="1">
                  <from>
                    <xdr:col>5</xdr:col>
                    <xdr:colOff>619125</xdr:colOff>
                    <xdr:row>37</xdr:row>
                    <xdr:rowOff>428625</xdr:rowOff>
                  </from>
                  <to>
                    <xdr:col>5</xdr:col>
                    <xdr:colOff>866775</xdr:colOff>
                    <xdr:row>39</xdr:row>
                    <xdr:rowOff>38100</xdr:rowOff>
                  </to>
                </anchor>
              </controlPr>
            </control>
          </mc:Choice>
        </mc:AlternateContent>
        <mc:AlternateContent xmlns:mc="http://schemas.openxmlformats.org/markup-compatibility/2006">
          <mc:Choice Requires="x14">
            <control shapeId="4119" r:id="rId9" name="Option Button 23">
              <controlPr defaultSize="0" autoFill="0" autoLine="0" autoPict="0">
                <anchor moveWithCells="1">
                  <from>
                    <xdr:col>2</xdr:col>
                    <xdr:colOff>676275</xdr:colOff>
                    <xdr:row>19</xdr:row>
                    <xdr:rowOff>142875</xdr:rowOff>
                  </from>
                  <to>
                    <xdr:col>3</xdr:col>
                    <xdr:colOff>400050</xdr:colOff>
                    <xdr:row>21</xdr:row>
                    <xdr:rowOff>47625</xdr:rowOff>
                  </to>
                </anchor>
              </controlPr>
            </control>
          </mc:Choice>
        </mc:AlternateContent>
        <mc:AlternateContent xmlns:mc="http://schemas.openxmlformats.org/markup-compatibility/2006">
          <mc:Choice Requires="x14">
            <control shapeId="4120" r:id="rId10" name="Option Button 24">
              <controlPr defaultSize="0" autoFill="0" autoLine="0" autoPict="0">
                <anchor moveWithCells="1">
                  <from>
                    <xdr:col>2</xdr:col>
                    <xdr:colOff>676275</xdr:colOff>
                    <xdr:row>20</xdr:row>
                    <xdr:rowOff>152400</xdr:rowOff>
                  </from>
                  <to>
                    <xdr:col>3</xdr:col>
                    <xdr:colOff>400050</xdr:colOff>
                    <xdr:row>22</xdr:row>
                    <xdr:rowOff>66675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12" id="{114402D1-C06C-4CD2-897D-47A7AE527B28}">
            <xm:f>'HIDDEN - Raw data'!$H$8&gt;0</xm:f>
            <x14:dxf>
              <fill>
                <patternFill>
                  <bgColor theme="0"/>
                </patternFill>
              </fill>
            </x14:dxf>
          </x14:cfRule>
          <xm:sqref>C21:C22</xm:sqref>
        </x14:conditionalFormatting>
        <x14:conditionalFormatting xmlns:xm="http://schemas.microsoft.com/office/excel/2006/main">
          <x14:cfRule type="expression" priority="11" id="{2181CDFE-6E5E-4365-BA11-AFFB8457B861}">
            <xm:f>'HIDDEN - Raw data'!$L$8=TRUE</xm:f>
            <x14:dxf>
              <fill>
                <patternFill>
                  <bgColor theme="0"/>
                </patternFill>
              </fill>
            </x14:dxf>
          </x14:cfRule>
          <xm:sqref>B39</xm:sqref>
        </x14:conditionalFormatting>
        <x14:conditionalFormatting xmlns:xm="http://schemas.microsoft.com/office/excel/2006/main">
          <x14:cfRule type="expression" priority="10" id="{48F3DD2B-2DCC-408A-B261-76A82FB2B5D6}">
            <xm:f>'HIDDEN - Raw data'!$M$8=TRUE</xm:f>
            <x14:dxf>
              <fill>
                <patternFill>
                  <bgColor theme="0"/>
                </patternFill>
              </fill>
            </x14:dxf>
          </x14:cfRule>
          <xm:sqref>C39</xm:sqref>
        </x14:conditionalFormatting>
        <x14:conditionalFormatting xmlns:xm="http://schemas.microsoft.com/office/excel/2006/main">
          <x14:cfRule type="expression" priority="9" id="{20EC1FE2-0C13-471F-81D2-51B595354A4B}">
            <xm:f>'HIDDEN - Raw data'!$N$8=TRUE</xm:f>
            <x14:dxf>
              <fill>
                <patternFill>
                  <bgColor theme="0"/>
                </patternFill>
              </fill>
            </x14:dxf>
          </x14:cfRule>
          <xm:sqref>D39</xm:sqref>
        </x14:conditionalFormatting>
        <x14:conditionalFormatting xmlns:xm="http://schemas.microsoft.com/office/excel/2006/main">
          <x14:cfRule type="expression" priority="8" id="{42D513E9-27E4-4550-89BD-12D1D2DA9F0E}">
            <xm:f>'HIDDEN - Raw data'!$P$8=TRUE</xm:f>
            <x14:dxf>
              <fill>
                <patternFill>
                  <bgColor theme="0"/>
                </patternFill>
              </fill>
            </x14:dxf>
          </x14:cfRule>
          <xm:sqref>F39</xm:sqref>
        </x14:conditionalFormatting>
        <x14:conditionalFormatting xmlns:xm="http://schemas.microsoft.com/office/excel/2006/main">
          <x14:cfRule type="expression" priority="7" id="{5387C04C-9303-4B61-AA05-2CF026249E22}">
            <xm:f>'HIDDEN - Raw data'!$O$8=TRUE</xm:f>
            <x14:dxf>
              <fill>
                <patternFill>
                  <bgColor theme="0"/>
                </patternFill>
              </fill>
            </x14:dxf>
          </x14:cfRule>
          <xm:sqref>E39</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200-000000000000}">
          <x14:formula1>
            <xm:f>'Dropdown options - TO HIDE'!$C$3:$C$34</xm:f>
          </x14:formula1>
          <xm:sqref>E11</xm:sqref>
        </x14:dataValidation>
        <x14:dataValidation type="list" allowBlank="1" showInputMessage="1" showErrorMessage="1" xr:uid="{00000000-0002-0000-0200-000001000000}">
          <x14:formula1>
            <xm:f>'Dropdown options - TO HIDE'!$E$3:$E$4</xm:f>
          </x14:formula1>
          <xm:sqref>B16</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AAA44F-01DB-4DC8-BB1A-73F0B6E20453}">
  <sheetPr codeName="Sheet14">
    <tabColor theme="8"/>
  </sheetPr>
  <dimension ref="A1:M171"/>
  <sheetViews>
    <sheetView zoomScale="90" zoomScaleNormal="90" workbookViewId="0">
      <selection activeCell="C11" sqref="C11"/>
    </sheetView>
  </sheetViews>
  <sheetFormatPr defaultColWidth="0" defaultRowHeight="0" customHeight="1" zeroHeight="1" x14ac:dyDescent="0.3"/>
  <cols>
    <col min="1" max="1" width="6.28515625" style="19" customWidth="1"/>
    <col min="2" max="2" width="31.42578125" style="19" customWidth="1"/>
    <col min="3" max="3" width="43.42578125" style="19" customWidth="1"/>
    <col min="4" max="4" width="21.85546875" style="20" customWidth="1"/>
    <col min="5" max="12" width="21.85546875" style="19" customWidth="1"/>
    <col min="13" max="13" width="3.7109375" style="19" customWidth="1"/>
    <col min="14" max="16384" width="19.140625" style="19" hidden="1"/>
  </cols>
  <sheetData>
    <row r="1" spans="2:9" ht="16.5" x14ac:dyDescent="0.3"/>
    <row r="2" spans="2:9" s="126" customFormat="1" ht="21" x14ac:dyDescent="0.4">
      <c r="B2" s="272" t="s">
        <v>377</v>
      </c>
      <c r="C2" s="272"/>
      <c r="D2" s="272"/>
      <c r="E2" s="37"/>
      <c r="F2" s="125"/>
      <c r="G2" s="125"/>
      <c r="H2" s="125"/>
      <c r="I2" s="125"/>
    </row>
    <row r="3" spans="2:9" ht="16.5" x14ac:dyDescent="0.3">
      <c r="E3" s="20"/>
      <c r="F3" s="20"/>
      <c r="G3" s="20"/>
      <c r="H3" s="20"/>
      <c r="I3" s="20"/>
    </row>
    <row r="4" spans="2:9" ht="33" customHeight="1" x14ac:dyDescent="0.3">
      <c r="B4" s="291" t="s">
        <v>637</v>
      </c>
      <c r="C4" s="291"/>
      <c r="D4" s="291"/>
      <c r="E4" s="291"/>
      <c r="F4" s="291"/>
      <c r="G4" s="291"/>
      <c r="H4" s="291"/>
      <c r="I4" s="291"/>
    </row>
    <row r="5" spans="2:9" ht="16.5" x14ac:dyDescent="0.3">
      <c r="E5" s="20"/>
      <c r="F5" s="20"/>
      <c r="G5" s="20"/>
      <c r="H5" s="20"/>
      <c r="I5" s="20"/>
    </row>
    <row r="6" spans="2:9" ht="16.5" x14ac:dyDescent="0.3">
      <c r="B6" s="21" t="s">
        <v>633</v>
      </c>
      <c r="C6" s="21"/>
      <c r="D6" s="21"/>
      <c r="E6" s="21"/>
      <c r="F6" s="21"/>
      <c r="G6" s="21"/>
      <c r="H6" s="21"/>
      <c r="I6" s="21"/>
    </row>
    <row r="7" spans="2:9" ht="16.5" x14ac:dyDescent="0.3">
      <c r="B7" s="22"/>
      <c r="C7" s="22"/>
      <c r="E7" s="20"/>
      <c r="F7" s="20"/>
      <c r="G7" s="20"/>
      <c r="H7" s="20"/>
      <c r="I7" s="20"/>
    </row>
    <row r="8" spans="2:9" ht="48.2" customHeight="1" x14ac:dyDescent="0.3">
      <c r="B8" s="292" t="s">
        <v>622</v>
      </c>
      <c r="C8" s="292" t="s">
        <v>623</v>
      </c>
      <c r="D8" s="288" t="s">
        <v>624</v>
      </c>
      <c r="E8" s="289"/>
      <c r="F8" s="289"/>
      <c r="G8" s="289"/>
      <c r="H8" s="290"/>
    </row>
    <row r="9" spans="2:9" ht="16.5" x14ac:dyDescent="0.3">
      <c r="B9" s="293"/>
      <c r="C9" s="292"/>
      <c r="D9" s="201" t="s">
        <v>114</v>
      </c>
      <c r="E9" s="201" t="s">
        <v>183</v>
      </c>
      <c r="F9" s="202" t="s">
        <v>112</v>
      </c>
      <c r="G9" s="296" t="s">
        <v>130</v>
      </c>
      <c r="H9" s="296"/>
    </row>
    <row r="10" spans="2:9" ht="16.5" x14ac:dyDescent="0.3">
      <c r="B10" s="32" t="s">
        <v>129</v>
      </c>
      <c r="C10" s="203">
        <v>100</v>
      </c>
      <c r="D10" s="204">
        <v>1</v>
      </c>
      <c r="E10" s="204">
        <v>0</v>
      </c>
      <c r="F10" s="205">
        <f>SUM(D10:E10)</f>
        <v>1</v>
      </c>
      <c r="G10" s="296"/>
      <c r="H10" s="296"/>
    </row>
    <row r="11" spans="2:9" ht="16.5" x14ac:dyDescent="0.3">
      <c r="B11" s="33" t="s">
        <v>103</v>
      </c>
      <c r="C11" s="36"/>
      <c r="D11" s="206"/>
      <c r="E11" s="206"/>
      <c r="F11" s="207" t="str">
        <f t="shared" ref="F11:F19" si="0">IF(C11="", "", SUM(D11:E11))</f>
        <v/>
      </c>
      <c r="G11" s="295" t="str">
        <f>IF(F11="", "", IF(F11&lt;100%, "Please note, this must add up to 100%.", IF(F11&gt;100%, "Please note, this cannot be over 100%.", "")))</f>
        <v/>
      </c>
      <c r="H11" s="295"/>
    </row>
    <row r="12" spans="2:9" ht="16.5" x14ac:dyDescent="0.3">
      <c r="B12" s="33" t="s">
        <v>104</v>
      </c>
      <c r="C12" s="36"/>
      <c r="D12" s="206"/>
      <c r="E12" s="206"/>
      <c r="F12" s="207" t="str">
        <f t="shared" si="0"/>
        <v/>
      </c>
      <c r="G12" s="295" t="str">
        <f t="shared" ref="G12:G19" si="1">IF(F12="", "", IF(F12&lt;100%, "Please note, this must add up to 100%.", IF(F12&gt;100%, "Please note, this cannot be over 100%.", "")))</f>
        <v/>
      </c>
      <c r="H12" s="295"/>
    </row>
    <row r="13" spans="2:9" ht="16.5" x14ac:dyDescent="0.3">
      <c r="B13" s="33" t="s">
        <v>105</v>
      </c>
      <c r="C13" s="36"/>
      <c r="D13" s="206"/>
      <c r="E13" s="206"/>
      <c r="F13" s="207" t="str">
        <f t="shared" si="0"/>
        <v/>
      </c>
      <c r="G13" s="295" t="str">
        <f t="shared" si="1"/>
        <v/>
      </c>
      <c r="H13" s="295"/>
    </row>
    <row r="14" spans="2:9" ht="16.5" x14ac:dyDescent="0.3">
      <c r="B14" s="33" t="s">
        <v>106</v>
      </c>
      <c r="C14" s="36"/>
      <c r="D14" s="206"/>
      <c r="E14" s="206"/>
      <c r="F14" s="207" t="str">
        <f t="shared" si="0"/>
        <v/>
      </c>
      <c r="G14" s="295" t="str">
        <f t="shared" si="1"/>
        <v/>
      </c>
      <c r="H14" s="295"/>
    </row>
    <row r="15" spans="2:9" ht="16.5" x14ac:dyDescent="0.3">
      <c r="B15" s="33" t="s">
        <v>107</v>
      </c>
      <c r="C15" s="36"/>
      <c r="D15" s="206"/>
      <c r="E15" s="206"/>
      <c r="F15" s="207" t="str">
        <f t="shared" si="0"/>
        <v/>
      </c>
      <c r="G15" s="295" t="str">
        <f t="shared" si="1"/>
        <v/>
      </c>
      <c r="H15" s="295"/>
    </row>
    <row r="16" spans="2:9" ht="16.5" x14ac:dyDescent="0.3">
      <c r="B16" s="33" t="s">
        <v>108</v>
      </c>
      <c r="C16" s="36"/>
      <c r="D16" s="206"/>
      <c r="E16" s="206"/>
      <c r="F16" s="207" t="str">
        <f t="shared" si="0"/>
        <v/>
      </c>
      <c r="G16" s="295" t="str">
        <f t="shared" si="1"/>
        <v/>
      </c>
      <c r="H16" s="295"/>
    </row>
    <row r="17" spans="2:13" ht="16.5" x14ac:dyDescent="0.3">
      <c r="B17" s="33" t="s">
        <v>109</v>
      </c>
      <c r="C17" s="36"/>
      <c r="D17" s="206"/>
      <c r="E17" s="206"/>
      <c r="F17" s="207" t="str">
        <f t="shared" si="0"/>
        <v/>
      </c>
      <c r="G17" s="295" t="str">
        <f t="shared" si="1"/>
        <v/>
      </c>
      <c r="H17" s="295"/>
    </row>
    <row r="18" spans="2:13" ht="16.5" x14ac:dyDescent="0.3">
      <c r="B18" s="33" t="s">
        <v>110</v>
      </c>
      <c r="C18" s="36"/>
      <c r="D18" s="206"/>
      <c r="E18" s="206"/>
      <c r="F18" s="207" t="str">
        <f t="shared" si="0"/>
        <v/>
      </c>
      <c r="G18" s="295" t="str">
        <f t="shared" si="1"/>
        <v/>
      </c>
      <c r="H18" s="295"/>
    </row>
    <row r="19" spans="2:13" ht="16.5" x14ac:dyDescent="0.3">
      <c r="B19" s="33" t="s">
        <v>111</v>
      </c>
      <c r="C19" s="36"/>
      <c r="D19" s="206"/>
      <c r="E19" s="206"/>
      <c r="F19" s="207" t="str">
        <f t="shared" si="0"/>
        <v/>
      </c>
      <c r="G19" s="295" t="str">
        <f t="shared" si="1"/>
        <v/>
      </c>
      <c r="H19" s="295"/>
    </row>
    <row r="20" spans="2:13" ht="16.5" x14ac:dyDescent="0.3">
      <c r="B20" s="23"/>
      <c r="C20" s="22"/>
      <c r="D20" s="24">
        <f>SUM(D11:D19)</f>
        <v>0</v>
      </c>
      <c r="E20" s="24">
        <f>SUM(E11:E19)</f>
        <v>0</v>
      </c>
      <c r="G20" s="24">
        <f>SUM(F11:F19)</f>
        <v>0</v>
      </c>
    </row>
    <row r="21" spans="2:13" s="64" customFormat="1" ht="15" customHeight="1" x14ac:dyDescent="0.25">
      <c r="B21" s="294" t="str">
        <f>IF('(1) Your organisation'!B16:H16=" On behalf of my sector", "We have identified 15 broad uses of silver and the eight silver compounds within Europe. In this section, we would like to find out more about how your sector uses the silver substance(s).", "We have identified 15 broad uses of silver and the eight silver compounds within Europe. In this section, we would like to find out more about how you use the silver substance(s).")</f>
        <v>We have identified 15 broad uses of silver and the eight silver compounds within Europe. In this section, we would like to find out more about how you use the silver substance(s).</v>
      </c>
      <c r="C21" s="294"/>
      <c r="D21" s="294"/>
      <c r="E21" s="294"/>
      <c r="F21" s="294"/>
      <c r="G21" s="294"/>
      <c r="H21" s="294"/>
      <c r="I21" s="294"/>
      <c r="J21" s="294"/>
      <c r="K21" s="294"/>
      <c r="M21" s="60"/>
    </row>
    <row r="22" spans="2:13" s="64" customFormat="1" ht="15" x14ac:dyDescent="0.25"/>
    <row r="23" spans="2:13" s="64" customFormat="1" ht="15" x14ac:dyDescent="0.25">
      <c r="B23" s="297" t="s">
        <v>182</v>
      </c>
      <c r="C23" s="297"/>
    </row>
    <row r="24" spans="2:13" s="64" customFormat="1" ht="15" x14ac:dyDescent="0.25">
      <c r="B24" s="112"/>
      <c r="C24" s="112"/>
    </row>
    <row r="25" spans="2:13" s="64" customFormat="1" ht="15" x14ac:dyDescent="0.25">
      <c r="B25" s="55" t="s">
        <v>634</v>
      </c>
      <c r="C25" s="55"/>
    </row>
    <row r="26" spans="2:13" s="64" customFormat="1" ht="15" x14ac:dyDescent="0.25">
      <c r="B26" s="297" t="s">
        <v>562</v>
      </c>
      <c r="C26" s="297"/>
      <c r="D26" s="297"/>
      <c r="E26" s="297"/>
      <c r="F26" s="297"/>
      <c r="G26" s="297"/>
      <c r="H26" s="297"/>
      <c r="I26" s="297"/>
    </row>
    <row r="27" spans="2:13" s="64" customFormat="1" ht="15" x14ac:dyDescent="0.25">
      <c r="B27" s="55"/>
      <c r="C27" s="55"/>
    </row>
    <row r="28" spans="2:13" s="64" customFormat="1" ht="33" customHeight="1" x14ac:dyDescent="0.25">
      <c r="B28" s="298" t="s">
        <v>163</v>
      </c>
      <c r="C28" s="298"/>
      <c r="D28" s="298" t="s">
        <v>379</v>
      </c>
      <c r="E28" s="298"/>
      <c r="F28" s="298"/>
      <c r="G28" s="298"/>
      <c r="H28" s="298"/>
      <c r="I28" s="298" t="s">
        <v>187</v>
      </c>
      <c r="J28" s="298"/>
      <c r="K28" s="298"/>
    </row>
    <row r="29" spans="2:13" s="64" customFormat="1" ht="30.2" customHeight="1" x14ac:dyDescent="0.25">
      <c r="B29" s="157" t="s">
        <v>161</v>
      </c>
      <c r="C29" s="164" t="s">
        <v>160</v>
      </c>
      <c r="D29" s="298"/>
      <c r="E29" s="298"/>
      <c r="F29" s="298"/>
      <c r="G29" s="298"/>
      <c r="H29" s="298"/>
      <c r="I29" s="298"/>
      <c r="J29" s="298"/>
      <c r="K29" s="298"/>
    </row>
    <row r="30" spans="2:13" s="64" customFormat="1" ht="15" x14ac:dyDescent="0.25">
      <c r="B30" s="165" t="s">
        <v>147</v>
      </c>
      <c r="C30" s="165" t="s">
        <v>162</v>
      </c>
      <c r="D30" s="299" t="s">
        <v>560</v>
      </c>
      <c r="E30" s="299"/>
      <c r="F30" s="299"/>
      <c r="G30" s="299"/>
      <c r="H30" s="299"/>
      <c r="I30" s="299" t="s">
        <v>13</v>
      </c>
      <c r="J30" s="299"/>
      <c r="K30" s="299"/>
    </row>
    <row r="31" spans="2:13" s="64" customFormat="1" ht="15" x14ac:dyDescent="0.25">
      <c r="B31" s="52"/>
      <c r="C31" s="166"/>
      <c r="D31" s="300"/>
      <c r="E31" s="300"/>
      <c r="F31" s="300"/>
      <c r="G31" s="300"/>
      <c r="H31" s="300"/>
      <c r="I31" s="301"/>
      <c r="J31" s="301"/>
      <c r="K31" s="301"/>
    </row>
    <row r="32" spans="2:13" s="64" customFormat="1" ht="15" x14ac:dyDescent="0.25">
      <c r="B32" s="52"/>
      <c r="C32" s="166"/>
      <c r="D32" s="300"/>
      <c r="E32" s="300"/>
      <c r="F32" s="300"/>
      <c r="G32" s="300"/>
      <c r="H32" s="300"/>
      <c r="I32" s="301"/>
      <c r="J32" s="301"/>
      <c r="K32" s="301"/>
    </row>
    <row r="33" spans="2:12" s="64" customFormat="1" ht="15" x14ac:dyDescent="0.25">
      <c r="B33" s="52"/>
      <c r="C33" s="166"/>
      <c r="D33" s="300"/>
      <c r="E33" s="300"/>
      <c r="F33" s="300"/>
      <c r="G33" s="300"/>
      <c r="H33" s="300"/>
      <c r="I33" s="301"/>
      <c r="J33" s="301"/>
      <c r="K33" s="301"/>
    </row>
    <row r="34" spans="2:12" s="64" customFormat="1" ht="15" x14ac:dyDescent="0.25">
      <c r="B34" s="52"/>
      <c r="C34" s="166"/>
      <c r="D34" s="300"/>
      <c r="E34" s="300"/>
      <c r="F34" s="300"/>
      <c r="G34" s="300"/>
      <c r="H34" s="300"/>
      <c r="I34" s="301"/>
      <c r="J34" s="301"/>
      <c r="K34" s="301"/>
    </row>
    <row r="35" spans="2:12" s="64" customFormat="1" ht="15" x14ac:dyDescent="0.25">
      <c r="B35" s="52"/>
      <c r="C35" s="166"/>
      <c r="D35" s="300"/>
      <c r="E35" s="300"/>
      <c r="F35" s="300"/>
      <c r="G35" s="300"/>
      <c r="H35" s="300"/>
      <c r="I35" s="301"/>
      <c r="J35" s="301"/>
      <c r="K35" s="301"/>
    </row>
    <row r="36" spans="2:12" s="64" customFormat="1" ht="15" x14ac:dyDescent="0.25">
      <c r="B36" s="52"/>
      <c r="C36" s="166"/>
      <c r="D36" s="300"/>
      <c r="E36" s="300"/>
      <c r="F36" s="300"/>
      <c r="G36" s="300"/>
      <c r="H36" s="300"/>
      <c r="I36" s="301"/>
      <c r="J36" s="301"/>
      <c r="K36" s="301"/>
    </row>
    <row r="37" spans="2:12" s="64" customFormat="1" ht="15" x14ac:dyDescent="0.25">
      <c r="B37" s="52"/>
      <c r="C37" s="166"/>
      <c r="D37" s="300"/>
      <c r="E37" s="300"/>
      <c r="F37" s="300"/>
      <c r="G37" s="300"/>
      <c r="H37" s="300"/>
      <c r="I37" s="301"/>
      <c r="J37" s="301"/>
      <c r="K37" s="301"/>
    </row>
    <row r="38" spans="2:12" s="64" customFormat="1" ht="15" x14ac:dyDescent="0.25">
      <c r="B38" s="52"/>
      <c r="C38" s="166"/>
      <c r="D38" s="300"/>
      <c r="E38" s="300"/>
      <c r="F38" s="300"/>
      <c r="G38" s="300"/>
      <c r="H38" s="300"/>
      <c r="I38" s="301"/>
      <c r="J38" s="301"/>
      <c r="K38" s="301"/>
    </row>
    <row r="39" spans="2:12" s="64" customFormat="1" ht="15" x14ac:dyDescent="0.25">
      <c r="B39" s="52"/>
      <c r="C39" s="166"/>
      <c r="D39" s="300"/>
      <c r="E39" s="300"/>
      <c r="F39" s="300"/>
      <c r="G39" s="300"/>
      <c r="H39" s="300"/>
      <c r="I39" s="301"/>
      <c r="J39" s="301"/>
      <c r="K39" s="301"/>
    </row>
    <row r="40" spans="2:12" s="64" customFormat="1" ht="15" x14ac:dyDescent="0.25">
      <c r="B40" s="52"/>
      <c r="C40" s="166"/>
      <c r="D40" s="300"/>
      <c r="E40" s="300"/>
      <c r="F40" s="300"/>
      <c r="G40" s="300"/>
      <c r="H40" s="300"/>
      <c r="I40" s="301"/>
      <c r="J40" s="301"/>
      <c r="K40" s="301"/>
    </row>
    <row r="41" spans="2:12" s="64" customFormat="1" ht="54.75" customHeight="1" x14ac:dyDescent="0.25">
      <c r="B41" s="178" t="s">
        <v>596</v>
      </c>
      <c r="C41" s="178" t="s">
        <v>565</v>
      </c>
      <c r="D41" s="302"/>
      <c r="E41" s="302"/>
      <c r="F41" s="302"/>
      <c r="G41" s="302"/>
      <c r="H41" s="302"/>
      <c r="I41" s="303" t="s">
        <v>597</v>
      </c>
      <c r="J41" s="303"/>
      <c r="K41" s="303"/>
    </row>
    <row r="42" spans="2:12" s="64" customFormat="1" ht="15" x14ac:dyDescent="0.25">
      <c r="B42" s="61"/>
      <c r="C42" s="55"/>
    </row>
    <row r="43" spans="2:12" s="64" customFormat="1" ht="15" x14ac:dyDescent="0.25">
      <c r="B43" s="59" t="str">
        <f>IF(D20&gt;0, "As you use silver substance(s) within the EEA, please complete Q8.", IF(E20&gt;0, "As you only have use silver substance(s) within Switzerland, please skip Q8 and move on to Q9 below.", "As you only have sales of silver substance(s) in the rest of the world, please continue on to (3) Use of Silver."))</f>
        <v>As you only have sales of silver substance(s) in the rest of the world, please continue on to (3) Use of Silver.</v>
      </c>
      <c r="C43" s="55"/>
    </row>
    <row r="44" spans="2:12" s="64" customFormat="1" ht="15" x14ac:dyDescent="0.25">
      <c r="B44" s="55"/>
      <c r="C44" s="55"/>
    </row>
    <row r="45" spans="2:12" s="64" customFormat="1" ht="15" x14ac:dyDescent="0.25">
      <c r="B45" s="55" t="s">
        <v>635</v>
      </c>
      <c r="C45" s="55"/>
    </row>
    <row r="46" spans="2:12" s="64" customFormat="1" ht="15" x14ac:dyDescent="0.25">
      <c r="B46" s="55"/>
      <c r="C46" s="55"/>
    </row>
    <row r="47" spans="2:12" s="64" customFormat="1" ht="41.25" customHeight="1" x14ac:dyDescent="0.25">
      <c r="B47" s="304" t="s">
        <v>184</v>
      </c>
      <c r="C47" s="305"/>
      <c r="D47" s="306" t="s">
        <v>641</v>
      </c>
      <c r="E47" s="306"/>
      <c r="F47" s="306"/>
      <c r="G47" s="306"/>
      <c r="H47" s="306"/>
      <c r="I47" s="306"/>
      <c r="J47" s="306"/>
      <c r="K47" s="306"/>
      <c r="L47" s="306"/>
    </row>
    <row r="48" spans="2:12" s="64" customFormat="1" ht="30.2" customHeight="1" x14ac:dyDescent="0.25">
      <c r="B48" s="307" t="s">
        <v>559</v>
      </c>
      <c r="C48" s="308"/>
      <c r="D48" s="113" t="s">
        <v>103</v>
      </c>
      <c r="E48" s="113" t="s">
        <v>104</v>
      </c>
      <c r="F48" s="113" t="s">
        <v>105</v>
      </c>
      <c r="G48" s="113" t="s">
        <v>106</v>
      </c>
      <c r="H48" s="113" t="s">
        <v>107</v>
      </c>
      <c r="I48" s="113" t="s">
        <v>108</v>
      </c>
      <c r="J48" s="113" t="s">
        <v>109</v>
      </c>
      <c r="K48" s="113" t="s">
        <v>110</v>
      </c>
      <c r="L48" s="113" t="s">
        <v>111</v>
      </c>
    </row>
    <row r="49" spans="2:12" s="64" customFormat="1" ht="15" x14ac:dyDescent="0.25">
      <c r="B49" s="309" t="s">
        <v>147</v>
      </c>
      <c r="C49" s="310"/>
      <c r="D49" s="57">
        <v>0.8</v>
      </c>
      <c r="E49" s="57">
        <v>0</v>
      </c>
      <c r="F49" s="57">
        <v>1</v>
      </c>
      <c r="G49" s="57">
        <v>0</v>
      </c>
      <c r="H49" s="57">
        <v>0</v>
      </c>
      <c r="I49" s="57">
        <v>0</v>
      </c>
      <c r="J49" s="57">
        <v>0</v>
      </c>
      <c r="K49" s="57">
        <v>0</v>
      </c>
      <c r="L49" s="57">
        <v>0</v>
      </c>
    </row>
    <row r="50" spans="2:12" s="64" customFormat="1" ht="15" x14ac:dyDescent="0.25">
      <c r="B50" s="309" t="s">
        <v>185</v>
      </c>
      <c r="C50" s="310"/>
      <c r="D50" s="57">
        <v>0.2</v>
      </c>
      <c r="E50" s="57">
        <v>0</v>
      </c>
      <c r="F50" s="57">
        <v>0</v>
      </c>
      <c r="G50" s="57">
        <v>0</v>
      </c>
      <c r="H50" s="57">
        <v>0</v>
      </c>
      <c r="I50" s="57">
        <v>0</v>
      </c>
      <c r="J50" s="57">
        <v>0</v>
      </c>
      <c r="K50" s="57">
        <v>0</v>
      </c>
      <c r="L50" s="57">
        <v>0</v>
      </c>
    </row>
    <row r="51" spans="2:12" s="64" customFormat="1" ht="15" x14ac:dyDescent="0.25">
      <c r="B51" s="312" t="str">
        <f t="shared" ref="B51:B60" si="2">IF(B31="", "", IF(OR(B31="All other industrial uses", B31="All other consumer uses"), C31, B31))</f>
        <v/>
      </c>
      <c r="C51" s="313"/>
      <c r="D51" s="34"/>
      <c r="E51" s="34"/>
      <c r="F51" s="34"/>
      <c r="G51" s="34"/>
      <c r="H51" s="34"/>
      <c r="I51" s="34"/>
      <c r="J51" s="34"/>
      <c r="K51" s="34"/>
      <c r="L51" s="34"/>
    </row>
    <row r="52" spans="2:12" s="64" customFormat="1" ht="15" x14ac:dyDescent="0.25">
      <c r="B52" s="312" t="str">
        <f t="shared" si="2"/>
        <v/>
      </c>
      <c r="C52" s="313"/>
      <c r="D52" s="34"/>
      <c r="E52" s="34"/>
      <c r="F52" s="34"/>
      <c r="G52" s="34"/>
      <c r="H52" s="34"/>
      <c r="I52" s="34"/>
      <c r="J52" s="34"/>
      <c r="K52" s="34"/>
      <c r="L52" s="34"/>
    </row>
    <row r="53" spans="2:12" s="64" customFormat="1" ht="15" x14ac:dyDescent="0.25">
      <c r="B53" s="312" t="str">
        <f t="shared" si="2"/>
        <v/>
      </c>
      <c r="C53" s="313"/>
      <c r="D53" s="34"/>
      <c r="E53" s="34"/>
      <c r="F53" s="34"/>
      <c r="G53" s="34"/>
      <c r="H53" s="34"/>
      <c r="I53" s="34"/>
      <c r="J53" s="34"/>
      <c r="K53" s="34"/>
      <c r="L53" s="34"/>
    </row>
    <row r="54" spans="2:12" s="64" customFormat="1" ht="15" x14ac:dyDescent="0.25">
      <c r="B54" s="312" t="str">
        <f t="shared" si="2"/>
        <v/>
      </c>
      <c r="C54" s="313"/>
      <c r="D54" s="34"/>
      <c r="E54" s="34"/>
      <c r="F54" s="34"/>
      <c r="G54" s="34"/>
      <c r="H54" s="34"/>
      <c r="I54" s="34"/>
      <c r="J54" s="34"/>
      <c r="K54" s="34"/>
      <c r="L54" s="34"/>
    </row>
    <row r="55" spans="2:12" s="64" customFormat="1" ht="15" x14ac:dyDescent="0.25">
      <c r="B55" s="312" t="str">
        <f t="shared" si="2"/>
        <v/>
      </c>
      <c r="C55" s="313"/>
      <c r="D55" s="34"/>
      <c r="E55" s="34"/>
      <c r="F55" s="34"/>
      <c r="G55" s="34"/>
      <c r="H55" s="34"/>
      <c r="I55" s="34"/>
      <c r="J55" s="34"/>
      <c r="K55" s="34"/>
      <c r="L55" s="34"/>
    </row>
    <row r="56" spans="2:12" s="64" customFormat="1" ht="15" x14ac:dyDescent="0.25">
      <c r="B56" s="312" t="str">
        <f t="shared" si="2"/>
        <v/>
      </c>
      <c r="C56" s="313"/>
      <c r="D56" s="34"/>
      <c r="E56" s="34"/>
      <c r="F56" s="34"/>
      <c r="G56" s="34"/>
      <c r="H56" s="34"/>
      <c r="I56" s="34"/>
      <c r="J56" s="34"/>
      <c r="K56" s="34"/>
      <c r="L56" s="34"/>
    </row>
    <row r="57" spans="2:12" s="64" customFormat="1" ht="15" x14ac:dyDescent="0.25">
      <c r="B57" s="312" t="str">
        <f t="shared" si="2"/>
        <v/>
      </c>
      <c r="C57" s="313"/>
      <c r="D57" s="34"/>
      <c r="E57" s="34"/>
      <c r="F57" s="34"/>
      <c r="G57" s="34"/>
      <c r="H57" s="34"/>
      <c r="I57" s="34"/>
      <c r="J57" s="34"/>
      <c r="K57" s="34"/>
      <c r="L57" s="34"/>
    </row>
    <row r="58" spans="2:12" s="64" customFormat="1" ht="15" x14ac:dyDescent="0.25">
      <c r="B58" s="312" t="str">
        <f t="shared" si="2"/>
        <v/>
      </c>
      <c r="C58" s="313"/>
      <c r="D58" s="34"/>
      <c r="E58" s="34"/>
      <c r="F58" s="34"/>
      <c r="G58" s="34"/>
      <c r="H58" s="34"/>
      <c r="I58" s="34"/>
      <c r="J58" s="34"/>
      <c r="K58" s="34"/>
      <c r="L58" s="34"/>
    </row>
    <row r="59" spans="2:12" s="64" customFormat="1" ht="15" x14ac:dyDescent="0.25">
      <c r="B59" s="312" t="str">
        <f t="shared" si="2"/>
        <v/>
      </c>
      <c r="C59" s="313"/>
      <c r="D59" s="34"/>
      <c r="E59" s="34"/>
      <c r="F59" s="34"/>
      <c r="G59" s="34"/>
      <c r="H59" s="34"/>
      <c r="I59" s="34"/>
      <c r="J59" s="34"/>
      <c r="K59" s="34"/>
      <c r="L59" s="34"/>
    </row>
    <row r="60" spans="2:12" s="64" customFormat="1" ht="15" x14ac:dyDescent="0.25">
      <c r="B60" s="312" t="str">
        <f t="shared" si="2"/>
        <v/>
      </c>
      <c r="C60" s="313"/>
      <c r="D60" s="34"/>
      <c r="E60" s="34"/>
      <c r="F60" s="34"/>
      <c r="G60" s="34"/>
      <c r="H60" s="34"/>
      <c r="I60" s="34"/>
      <c r="J60" s="34"/>
      <c r="K60" s="34"/>
      <c r="L60" s="34"/>
    </row>
    <row r="61" spans="2:12" s="64" customFormat="1" ht="42.75" customHeight="1" x14ac:dyDescent="0.25">
      <c r="B61" s="179" t="s">
        <v>130</v>
      </c>
      <c r="C61" s="176" t="s">
        <v>566</v>
      </c>
      <c r="D61" s="196" t="str">
        <f ca="1">IF(SUM(D51:OFFSET(D61,-1,,))&gt;0, IF(SUM(D51:OFFSET(D61,-1,,))&lt;1, "Please note, this should add up to 100%.", IF(SUM(D51:OFFSET(D61,-1,,))&gt;1, "Please note, this cannot add up to a value over 100%.", "")), "")</f>
        <v/>
      </c>
      <c r="E61" s="196" t="str">
        <f ca="1">IF(SUM(E51:OFFSET(E61,-1,,))&gt;0, IF(SUM(E51:OFFSET(E61,-1,,))&lt;1, "Please note, this should add up to 100%.", IF(SUM(E51:OFFSET(E61,-1,,))&gt;1, "Please note, this cannot add up to a value over 100%.", "")), "")</f>
        <v/>
      </c>
      <c r="F61" s="196" t="str">
        <f ca="1">IF(SUM(F51:OFFSET(F61,-1,,))&gt;0, IF(SUM(F51:OFFSET(F61,-1,,))&lt;1, "Please note, this should add up to 100%.", IF(SUM(F51:OFFSET(F61,-1,,))&gt;1, "Please note, this cannot add up to a value over 100%.", "")), "")</f>
        <v/>
      </c>
      <c r="G61" s="196" t="str">
        <f ca="1">IF(SUM(G51:OFFSET(G61,-1,,))&gt;0, IF(SUM(G51:OFFSET(G61,-1,,))&lt;1, "Please note, this should add up to 100%.", IF(SUM(G51:OFFSET(G61,-1,,))&gt;1, "Please note, this cannot add up to a value over 100%.", "")), "")</f>
        <v/>
      </c>
      <c r="H61" s="196" t="str">
        <f ca="1">IF(SUM(H51:OFFSET(H61,-1,,))&gt;0, IF(SUM(H51:OFFSET(H61,-1,,))&lt;1, "Please note, this should add up to 100%.", IF(SUM(H51:OFFSET(H61,-1,,))&gt;1, "Please note, this cannot add up to a value over 100%.", "")), "")</f>
        <v/>
      </c>
      <c r="I61" s="196" t="str">
        <f ca="1">IF(SUM(I51:OFFSET(I61,-1,,))&gt;0, IF(SUM(I51:OFFSET(I61,-1,,))&lt;1, "Please note, this should add up to 100%.", IF(SUM(I51:OFFSET(I61,-1,,))&gt;1, "Please note, this cannot add up to a value over 100%.", "")), "")</f>
        <v/>
      </c>
      <c r="J61" s="196" t="str">
        <f ca="1">IF(SUM(J51:OFFSET(J61,-1,,))&gt;0, IF(SUM(J51:OFFSET(J61,-1,,))&lt;1, "Please note, this should add up to 100%.", IF(SUM(J51:OFFSET(J61,-1,,))&gt;1, "Please note, this cannot add up to a value over 100%.", "")), "")</f>
        <v/>
      </c>
      <c r="K61" s="196" t="str">
        <f ca="1">IF(SUM(K51:OFFSET(K61,-1,,))&gt;0, IF(SUM(K51:OFFSET(K61,-1,,))&lt;1, "Please note, this should add up to 100%.", IF(SUM(K51:OFFSET(K61,-1,,))&gt;1, "Please note, this cannot add up to a value over 100%.", "")), "")</f>
        <v/>
      </c>
      <c r="L61" s="196" t="str">
        <f ca="1">IF(SUM(L51:OFFSET(L61,-1,,))&gt;0, IF(SUM(L51:OFFSET(L61,-1,,))&lt;1, "Please note, this should add up to 100%.", IF(SUM(L51:OFFSET(L61,-1,,))&gt;1, "Please note, this cannot add up to a value over 100%.", "")), "")</f>
        <v/>
      </c>
    </row>
    <row r="62" spans="2:12" s="64" customFormat="1" ht="15" x14ac:dyDescent="0.25">
      <c r="B62" s="55"/>
      <c r="C62" s="55"/>
    </row>
    <row r="63" spans="2:12" s="64" customFormat="1" ht="15" x14ac:dyDescent="0.25">
      <c r="B63" s="59" t="str">
        <f>IF(E20&gt;0,"As you have sales of silver substance(s) within Switzerland, please complete Q9.","As you do not have any sales of silver substance(s) within Switzerland, please skip Q9 and move on to (3) Use.")</f>
        <v>As you do not have any sales of silver substance(s) within Switzerland, please skip Q9 and move on to (3) Use.</v>
      </c>
      <c r="C63" s="55"/>
    </row>
    <row r="64" spans="2:12" s="64" customFormat="1" ht="15" x14ac:dyDescent="0.25">
      <c r="B64" s="55"/>
      <c r="C64" s="55"/>
    </row>
    <row r="65" spans="2:12" s="64" customFormat="1" ht="15" x14ac:dyDescent="0.25">
      <c r="B65" s="55" t="s">
        <v>636</v>
      </c>
      <c r="C65" s="55"/>
    </row>
    <row r="66" spans="2:12" s="64" customFormat="1" ht="15" x14ac:dyDescent="0.25">
      <c r="B66" s="55"/>
      <c r="C66" s="55"/>
    </row>
    <row r="67" spans="2:12" s="64" customFormat="1" ht="36.75" customHeight="1" x14ac:dyDescent="0.25">
      <c r="B67" s="304" t="s">
        <v>184</v>
      </c>
      <c r="C67" s="305"/>
      <c r="D67" s="306" t="s">
        <v>642</v>
      </c>
      <c r="E67" s="306"/>
      <c r="F67" s="306"/>
      <c r="G67" s="306"/>
      <c r="H67" s="306"/>
      <c r="I67" s="306"/>
      <c r="J67" s="306"/>
      <c r="K67" s="306"/>
      <c r="L67" s="306"/>
    </row>
    <row r="68" spans="2:12" s="64" customFormat="1" ht="30.2" customHeight="1" x14ac:dyDescent="0.25">
      <c r="B68" s="307" t="s">
        <v>559</v>
      </c>
      <c r="C68" s="308"/>
      <c r="D68" s="113" t="s">
        <v>103</v>
      </c>
      <c r="E68" s="113" t="s">
        <v>104</v>
      </c>
      <c r="F68" s="113" t="s">
        <v>105</v>
      </c>
      <c r="G68" s="113" t="s">
        <v>106</v>
      </c>
      <c r="H68" s="113" t="s">
        <v>107</v>
      </c>
      <c r="I68" s="113" t="s">
        <v>108</v>
      </c>
      <c r="J68" s="113" t="s">
        <v>109</v>
      </c>
      <c r="K68" s="113" t="s">
        <v>110</v>
      </c>
      <c r="L68" s="113" t="s">
        <v>111</v>
      </c>
    </row>
    <row r="69" spans="2:12" s="64" customFormat="1" ht="15" x14ac:dyDescent="0.25">
      <c r="B69" s="309" t="s">
        <v>147</v>
      </c>
      <c r="C69" s="310"/>
      <c r="D69" s="57">
        <v>1</v>
      </c>
      <c r="E69" s="57">
        <v>0</v>
      </c>
      <c r="F69" s="57">
        <v>0</v>
      </c>
      <c r="G69" s="57">
        <v>0</v>
      </c>
      <c r="H69" s="57">
        <v>0</v>
      </c>
      <c r="I69" s="57">
        <v>0</v>
      </c>
      <c r="J69" s="57">
        <v>0</v>
      </c>
      <c r="K69" s="57">
        <v>0</v>
      </c>
      <c r="L69" s="57">
        <v>0</v>
      </c>
    </row>
    <row r="70" spans="2:12" s="64" customFormat="1" ht="15" x14ac:dyDescent="0.25">
      <c r="B70" s="312" t="str">
        <f t="shared" ref="B70:B79" si="3">IF(B31="", "", IF(OR(B31="All other industrial uses", B31="All other consumer uses"), C31, B31))</f>
        <v/>
      </c>
      <c r="C70" s="313"/>
      <c r="D70" s="34"/>
      <c r="E70" s="34"/>
      <c r="F70" s="34"/>
      <c r="G70" s="34"/>
      <c r="H70" s="34"/>
      <c r="I70" s="34"/>
      <c r="J70" s="34"/>
      <c r="K70" s="34"/>
      <c r="L70" s="34"/>
    </row>
    <row r="71" spans="2:12" s="64" customFormat="1" ht="15" x14ac:dyDescent="0.25">
      <c r="B71" s="312" t="str">
        <f t="shared" si="3"/>
        <v/>
      </c>
      <c r="C71" s="313"/>
      <c r="D71" s="34"/>
      <c r="E71" s="34"/>
      <c r="F71" s="34"/>
      <c r="G71" s="34"/>
      <c r="H71" s="34"/>
      <c r="I71" s="34"/>
      <c r="J71" s="34"/>
      <c r="K71" s="34"/>
      <c r="L71" s="34"/>
    </row>
    <row r="72" spans="2:12" s="64" customFormat="1" ht="15" x14ac:dyDescent="0.25">
      <c r="B72" s="312" t="str">
        <f t="shared" si="3"/>
        <v/>
      </c>
      <c r="C72" s="313"/>
      <c r="D72" s="34"/>
      <c r="E72" s="34"/>
      <c r="F72" s="34"/>
      <c r="G72" s="34"/>
      <c r="H72" s="34"/>
      <c r="I72" s="34"/>
      <c r="J72" s="34"/>
      <c r="K72" s="34"/>
      <c r="L72" s="34"/>
    </row>
    <row r="73" spans="2:12" s="64" customFormat="1" ht="15" x14ac:dyDescent="0.25">
      <c r="B73" s="312" t="str">
        <f t="shared" si="3"/>
        <v/>
      </c>
      <c r="C73" s="313"/>
      <c r="D73" s="34"/>
      <c r="E73" s="34"/>
      <c r="F73" s="34"/>
      <c r="G73" s="34"/>
      <c r="H73" s="34"/>
      <c r="I73" s="34"/>
      <c r="J73" s="34"/>
      <c r="K73" s="34"/>
      <c r="L73" s="34"/>
    </row>
    <row r="74" spans="2:12" s="64" customFormat="1" ht="15" x14ac:dyDescent="0.25">
      <c r="B74" s="312" t="str">
        <f t="shared" si="3"/>
        <v/>
      </c>
      <c r="C74" s="313"/>
      <c r="D74" s="34"/>
      <c r="E74" s="34"/>
      <c r="F74" s="34"/>
      <c r="G74" s="34"/>
      <c r="H74" s="34"/>
      <c r="I74" s="34"/>
      <c r="J74" s="34"/>
      <c r="K74" s="34"/>
      <c r="L74" s="34"/>
    </row>
    <row r="75" spans="2:12" s="64" customFormat="1" ht="15" x14ac:dyDescent="0.25">
      <c r="B75" s="312" t="str">
        <f t="shared" si="3"/>
        <v/>
      </c>
      <c r="C75" s="313"/>
      <c r="D75" s="34"/>
      <c r="E75" s="34"/>
      <c r="F75" s="34"/>
      <c r="G75" s="34"/>
      <c r="H75" s="34"/>
      <c r="I75" s="34"/>
      <c r="J75" s="34"/>
      <c r="K75" s="34"/>
      <c r="L75" s="34"/>
    </row>
    <row r="76" spans="2:12" s="64" customFormat="1" ht="15" x14ac:dyDescent="0.25">
      <c r="B76" s="312" t="str">
        <f t="shared" si="3"/>
        <v/>
      </c>
      <c r="C76" s="313"/>
      <c r="D76" s="34"/>
      <c r="E76" s="34"/>
      <c r="F76" s="34"/>
      <c r="G76" s="34"/>
      <c r="H76" s="34"/>
      <c r="I76" s="34"/>
      <c r="J76" s="34"/>
      <c r="K76" s="34"/>
      <c r="L76" s="34"/>
    </row>
    <row r="77" spans="2:12" s="64" customFormat="1" ht="15" x14ac:dyDescent="0.25">
      <c r="B77" s="312" t="str">
        <f t="shared" si="3"/>
        <v/>
      </c>
      <c r="C77" s="313"/>
      <c r="D77" s="34"/>
      <c r="E77" s="34"/>
      <c r="F77" s="34"/>
      <c r="G77" s="34"/>
      <c r="H77" s="34"/>
      <c r="I77" s="34"/>
      <c r="J77" s="34"/>
      <c r="K77" s="34"/>
      <c r="L77" s="34"/>
    </row>
    <row r="78" spans="2:12" s="64" customFormat="1" ht="15" x14ac:dyDescent="0.25">
      <c r="B78" s="312" t="str">
        <f t="shared" si="3"/>
        <v/>
      </c>
      <c r="C78" s="313"/>
      <c r="D78" s="34"/>
      <c r="E78" s="34"/>
      <c r="F78" s="34"/>
      <c r="G78" s="34"/>
      <c r="H78" s="34"/>
      <c r="I78" s="34"/>
      <c r="J78" s="34"/>
      <c r="K78" s="34"/>
      <c r="L78" s="34"/>
    </row>
    <row r="79" spans="2:12" s="64" customFormat="1" ht="15" x14ac:dyDescent="0.25">
      <c r="B79" s="312" t="str">
        <f t="shared" si="3"/>
        <v/>
      </c>
      <c r="C79" s="313"/>
      <c r="D79" s="34"/>
      <c r="E79" s="34"/>
      <c r="F79" s="34"/>
      <c r="G79" s="34"/>
      <c r="H79" s="34"/>
      <c r="I79" s="34"/>
      <c r="J79" s="34"/>
      <c r="K79" s="34"/>
      <c r="L79" s="34"/>
    </row>
    <row r="80" spans="2:12" s="64" customFormat="1" ht="42.75" customHeight="1" x14ac:dyDescent="0.25">
      <c r="B80" s="179" t="s">
        <v>130</v>
      </c>
      <c r="C80" s="176" t="s">
        <v>566</v>
      </c>
      <c r="D80" s="196" t="str">
        <f ca="1">IF(SUM(D70:OFFSET(D80,-1,,))&gt;0, IF(SUM(D70:OFFSET(D80,-1,,))&lt;1, "Please note, this should add up to 100%.", IF(SUM(D70:OFFSET(D80,-1,,))&gt;1, "Please note, this cannot add up to a value over 100%.", "")), "")</f>
        <v/>
      </c>
      <c r="E80" s="196" t="str">
        <f ca="1">IF(SUM(E70:OFFSET(E80,-1,,))&gt;0, IF(SUM(E70:OFFSET(E80,-1,,))&lt;1, "Please note, this should add up to 100%.", IF(SUM(E70:OFFSET(E80,-1,,))&gt;1, "Please note, this cannot add up to a value over 100%.", "")), "")</f>
        <v/>
      </c>
      <c r="F80" s="196" t="str">
        <f ca="1">IF(SUM(F70:OFFSET(F80,-1,,))&gt;0, IF(SUM(F70:OFFSET(F80,-1,,))&lt;1, "Please note, this should add up to 100%.", IF(SUM(F70:OFFSET(F80,-1,,))&gt;1, "Please note, this cannot add up to a value over 100%.", "")), "")</f>
        <v/>
      </c>
      <c r="G80" s="196" t="str">
        <f ca="1">IF(SUM(G70:OFFSET(G80,-1,,))&gt;0, IF(SUM(G70:OFFSET(G80,-1,,))&lt;1, "Please note, this should add up to 100%.", IF(SUM(G70:OFFSET(G80,-1,,))&gt;1, "Please note, this cannot add up to a value over 100%.", "")), "")</f>
        <v/>
      </c>
      <c r="H80" s="196" t="str">
        <f ca="1">IF(SUM(H70:OFFSET(H80,-1,,))&gt;0, IF(SUM(H70:OFFSET(H80,-1,,))&lt;1, "Please note, this should add up to 100%.", IF(SUM(H70:OFFSET(H80,-1,,))&gt;1, "Please note, this cannot add up to a value over 100%.", "")), "")</f>
        <v/>
      </c>
      <c r="I80" s="196" t="str">
        <f ca="1">IF(SUM(I70:OFFSET(I80,-1,,))&gt;0, IF(SUM(I70:OFFSET(I80,-1,,))&lt;1, "Please note, this should add up to 100%.", IF(SUM(I70:OFFSET(I80,-1,,))&gt;1, "Please note, this cannot add up to a value over 100%.", "")), "")</f>
        <v/>
      </c>
      <c r="J80" s="196" t="str">
        <f ca="1">IF(SUM(J70:OFFSET(J80,-1,,))&gt;0, IF(SUM(J70:OFFSET(J80,-1,,))&lt;1, "Please note, this should add up to 100%.", IF(SUM(J70:OFFSET(J80,-1,,))&gt;1, "Please note, this cannot add up to a value over 100%.", "")), "")</f>
        <v/>
      </c>
      <c r="K80" s="196" t="str">
        <f ca="1">IF(SUM(K70:OFFSET(K80,-1,,))&gt;0, IF(SUM(K70:OFFSET(K80,-1,,))&lt;1, "Please note, this should add up to 100%.", IF(SUM(K70:OFFSET(K80,-1,,))&gt;1, "Please note, this cannot add up to a value over 100%.", "")), "")</f>
        <v/>
      </c>
      <c r="L80" s="196" t="str">
        <f ca="1">IF(SUM(L70:OFFSET(L80,-1,,))&gt;0, IF(SUM(L70:OFFSET(L80,-1,,))&lt;1, "Please note, this should add up to 100%.", IF(SUM(L70:OFFSET(L80,-1,,))&gt;1, "Please note, this cannot add up to a value over 100%.", "")), "")</f>
        <v/>
      </c>
    </row>
    <row r="81" spans="2:5" s="64" customFormat="1" ht="15" x14ac:dyDescent="0.25">
      <c r="B81" s="112"/>
      <c r="C81" s="112"/>
    </row>
    <row r="82" spans="2:5" ht="16.5" customHeight="1" x14ac:dyDescent="0.3">
      <c r="B82" s="311" t="s">
        <v>403</v>
      </c>
      <c r="C82" s="311"/>
      <c r="D82" s="311"/>
      <c r="E82" s="311"/>
    </row>
    <row r="83" spans="2:5" ht="16.5" customHeight="1" x14ac:dyDescent="0.3"/>
    <row r="84" spans="2:5" ht="16.5" hidden="1" customHeight="1" x14ac:dyDescent="0.3"/>
    <row r="85" spans="2:5" ht="16.5" hidden="1" customHeight="1" x14ac:dyDescent="0.3"/>
    <row r="86" spans="2:5" ht="16.5" hidden="1" customHeight="1" x14ac:dyDescent="0.3"/>
    <row r="87" spans="2:5" ht="16.5" hidden="1" customHeight="1" x14ac:dyDescent="0.3"/>
    <row r="88" spans="2:5" ht="16.5" hidden="1" customHeight="1" x14ac:dyDescent="0.3"/>
    <row r="89" spans="2:5" ht="16.5" hidden="1" customHeight="1" x14ac:dyDescent="0.3"/>
    <row r="90" spans="2:5" ht="16.5" hidden="1" customHeight="1" x14ac:dyDescent="0.3"/>
    <row r="91" spans="2:5" ht="16.5" hidden="1" customHeight="1" x14ac:dyDescent="0.3"/>
    <row r="92" spans="2:5" ht="16.5" hidden="1" customHeight="1" x14ac:dyDescent="0.3"/>
    <row r="93" spans="2:5" ht="16.5" hidden="1" customHeight="1" x14ac:dyDescent="0.3"/>
    <row r="94" spans="2:5" ht="16.5" hidden="1" customHeight="1" x14ac:dyDescent="0.3"/>
    <row r="95" spans="2:5" ht="16.5" hidden="1" customHeight="1" x14ac:dyDescent="0.3"/>
    <row r="96" spans="2:5" ht="16.5" hidden="1" customHeight="1" x14ac:dyDescent="0.3"/>
    <row r="97" ht="16.5" hidden="1" customHeight="1" x14ac:dyDescent="0.3"/>
    <row r="98" ht="16.5" hidden="1" customHeight="1" x14ac:dyDescent="0.3"/>
    <row r="99" ht="16.5" hidden="1" customHeight="1" x14ac:dyDescent="0.3"/>
    <row r="100" ht="16.5" hidden="1" customHeight="1" x14ac:dyDescent="0.3"/>
    <row r="101" ht="16.5" hidden="1" customHeight="1" x14ac:dyDescent="0.3"/>
    <row r="102" ht="16.5" hidden="1" customHeight="1" x14ac:dyDescent="0.3"/>
    <row r="103" ht="16.5" hidden="1" customHeight="1" x14ac:dyDescent="0.3"/>
    <row r="104" ht="16.5" hidden="1" customHeight="1" x14ac:dyDescent="0.3"/>
    <row r="105" ht="16.5" hidden="1" customHeight="1" x14ac:dyDescent="0.3"/>
    <row r="106" ht="16.5" hidden="1" customHeight="1" x14ac:dyDescent="0.3"/>
    <row r="107" ht="16.5" hidden="1" customHeight="1" x14ac:dyDescent="0.3"/>
    <row r="108" ht="16.5" hidden="1" customHeight="1" x14ac:dyDescent="0.3"/>
    <row r="109" ht="16.5" hidden="1" customHeight="1" x14ac:dyDescent="0.3"/>
    <row r="110" ht="16.5" hidden="1" customHeight="1" x14ac:dyDescent="0.3"/>
    <row r="111" ht="16.5" hidden="1" customHeight="1" x14ac:dyDescent="0.3"/>
    <row r="112" ht="16.5" hidden="1" customHeight="1" x14ac:dyDescent="0.3"/>
    <row r="113" ht="16.5" hidden="1" customHeight="1" x14ac:dyDescent="0.3"/>
    <row r="114" ht="16.5" hidden="1" customHeight="1" x14ac:dyDescent="0.3"/>
    <row r="115" ht="16.5" hidden="1" customHeight="1" x14ac:dyDescent="0.3"/>
    <row r="116" ht="16.5" hidden="1" customHeight="1" x14ac:dyDescent="0.3"/>
    <row r="117" ht="16.5" hidden="1" customHeight="1" x14ac:dyDescent="0.3"/>
    <row r="118" ht="16.5" hidden="1" customHeight="1" x14ac:dyDescent="0.3"/>
    <row r="119" ht="16.5" hidden="1" customHeight="1" x14ac:dyDescent="0.3"/>
    <row r="120" ht="16.5" hidden="1" customHeight="1" x14ac:dyDescent="0.3"/>
    <row r="121" ht="16.5" hidden="1" customHeight="1" x14ac:dyDescent="0.3"/>
    <row r="122" ht="16.5" hidden="1" customHeight="1" x14ac:dyDescent="0.3"/>
    <row r="123" ht="16.5" hidden="1" customHeight="1" x14ac:dyDescent="0.3"/>
    <row r="124" ht="16.5" hidden="1" customHeight="1" x14ac:dyDescent="0.3"/>
    <row r="125" ht="16.5" hidden="1" customHeight="1" x14ac:dyDescent="0.3"/>
    <row r="126" ht="16.5" hidden="1" customHeight="1" x14ac:dyDescent="0.3"/>
    <row r="127" ht="16.5" hidden="1" customHeight="1" x14ac:dyDescent="0.3"/>
    <row r="128" ht="16.5" hidden="1" customHeight="1" x14ac:dyDescent="0.3"/>
    <row r="129" ht="16.5" hidden="1" customHeight="1" x14ac:dyDescent="0.3"/>
    <row r="130" ht="16.5" hidden="1" customHeight="1" x14ac:dyDescent="0.3"/>
    <row r="131" ht="16.5" hidden="1" customHeight="1" x14ac:dyDescent="0.3"/>
    <row r="132" ht="16.5" hidden="1" customHeight="1" x14ac:dyDescent="0.3"/>
    <row r="133" ht="16.5" hidden="1" customHeight="1" x14ac:dyDescent="0.3"/>
    <row r="134" ht="16.5" hidden="1" customHeight="1" x14ac:dyDescent="0.3"/>
    <row r="135" ht="16.5" hidden="1" customHeight="1" x14ac:dyDescent="0.3"/>
    <row r="136" ht="16.5" hidden="1" customHeight="1" x14ac:dyDescent="0.3"/>
    <row r="137" ht="16.5" hidden="1" customHeight="1" x14ac:dyDescent="0.3"/>
    <row r="138" ht="16.5" hidden="1" customHeight="1" x14ac:dyDescent="0.3"/>
    <row r="139" ht="16.5" hidden="1" customHeight="1" x14ac:dyDescent="0.3"/>
    <row r="140" ht="16.5" hidden="1" customHeight="1" x14ac:dyDescent="0.3"/>
    <row r="141" ht="16.5" hidden="1" customHeight="1" x14ac:dyDescent="0.3"/>
    <row r="142" ht="16.5" hidden="1" customHeight="1" x14ac:dyDescent="0.3"/>
    <row r="143" ht="16.5" hidden="1" customHeight="1" x14ac:dyDescent="0.3"/>
    <row r="144" ht="16.5" hidden="1" customHeight="1" x14ac:dyDescent="0.3"/>
    <row r="145" ht="16.5" hidden="1" customHeight="1" x14ac:dyDescent="0.3"/>
    <row r="146" ht="16.5" hidden="1" customHeight="1" x14ac:dyDescent="0.3"/>
    <row r="147" ht="16.5" hidden="1" customHeight="1" x14ac:dyDescent="0.3"/>
    <row r="148" ht="16.5" hidden="1" customHeight="1" x14ac:dyDescent="0.3"/>
    <row r="149" ht="16.5" hidden="1" customHeight="1" x14ac:dyDescent="0.3"/>
    <row r="150" ht="16.5" hidden="1" customHeight="1" x14ac:dyDescent="0.3"/>
    <row r="151" ht="16.5" hidden="1" customHeight="1" x14ac:dyDescent="0.3"/>
    <row r="152" ht="16.5" hidden="1" customHeight="1" x14ac:dyDescent="0.3"/>
    <row r="153" ht="16.5" hidden="1" customHeight="1" x14ac:dyDescent="0.3"/>
    <row r="154" ht="16.5" hidden="1" customHeight="1" x14ac:dyDescent="0.3"/>
    <row r="155" ht="16.5" hidden="1" customHeight="1" x14ac:dyDescent="0.3"/>
    <row r="156" ht="16.5" hidden="1" customHeight="1" x14ac:dyDescent="0.3"/>
    <row r="157" ht="16.5" hidden="1" customHeight="1" x14ac:dyDescent="0.3"/>
    <row r="158" ht="16.5" hidden="1" customHeight="1" x14ac:dyDescent="0.3"/>
    <row r="159" ht="16.5" hidden="1" customHeight="1" x14ac:dyDescent="0.3"/>
    <row r="160" ht="16.5" hidden="1" customHeight="1" x14ac:dyDescent="0.3"/>
    <row r="161" ht="16.5" hidden="1" customHeight="1" x14ac:dyDescent="0.3"/>
    <row r="162" ht="16.5" hidden="1" customHeight="1" x14ac:dyDescent="0.3"/>
    <row r="163" ht="16.5" hidden="1" customHeight="1" x14ac:dyDescent="0.3"/>
    <row r="164" ht="16.5" hidden="1" customHeight="1" x14ac:dyDescent="0.3"/>
    <row r="165" ht="16.5" hidden="1" customHeight="1" x14ac:dyDescent="0.3"/>
    <row r="166" ht="16.5" hidden="1" customHeight="1" x14ac:dyDescent="0.3"/>
    <row r="167" ht="16.5" hidden="1" customHeight="1" x14ac:dyDescent="0.3"/>
    <row r="168" ht="16.5" hidden="1" customHeight="1" x14ac:dyDescent="0.3"/>
    <row r="169" ht="16.5" hidden="1" customHeight="1" x14ac:dyDescent="0.3"/>
    <row r="170" ht="16.5" hidden="1" customHeight="1" x14ac:dyDescent="0.3"/>
    <row r="171" ht="16.5" hidden="1" customHeight="1" x14ac:dyDescent="0.3"/>
  </sheetData>
  <sheetProtection password="CF76" sheet="1" objects="1" scenarios="1"/>
  <mergeCells count="75">
    <mergeCell ref="B51:C51"/>
    <mergeCell ref="B52:C52"/>
    <mergeCell ref="B53:C53"/>
    <mergeCell ref="B56:C56"/>
    <mergeCell ref="B57:C57"/>
    <mergeCell ref="B55:C55"/>
    <mergeCell ref="B71:C71"/>
    <mergeCell ref="B60:C60"/>
    <mergeCell ref="B67:C67"/>
    <mergeCell ref="B70:C70"/>
    <mergeCell ref="B58:C58"/>
    <mergeCell ref="B59:C59"/>
    <mergeCell ref="B48:C48"/>
    <mergeCell ref="B49:C49"/>
    <mergeCell ref="D67:L67"/>
    <mergeCell ref="B68:C68"/>
    <mergeCell ref="B82:E82"/>
    <mergeCell ref="B77:C77"/>
    <mergeCell ref="B78:C78"/>
    <mergeCell ref="B79:C79"/>
    <mergeCell ref="B72:C72"/>
    <mergeCell ref="B73:C73"/>
    <mergeCell ref="B74:C74"/>
    <mergeCell ref="B75:C75"/>
    <mergeCell ref="B76:C76"/>
    <mergeCell ref="B69:C69"/>
    <mergeCell ref="B50:C50"/>
    <mergeCell ref="B54:C54"/>
    <mergeCell ref="D40:H40"/>
    <mergeCell ref="I40:K40"/>
    <mergeCell ref="D41:H41"/>
    <mergeCell ref="I41:K41"/>
    <mergeCell ref="B47:C47"/>
    <mergeCell ref="D47:L47"/>
    <mergeCell ref="D37:H37"/>
    <mergeCell ref="I37:K37"/>
    <mergeCell ref="D38:H38"/>
    <mergeCell ref="I38:K38"/>
    <mergeCell ref="D39:H39"/>
    <mergeCell ref="I39:K39"/>
    <mergeCell ref="D34:H34"/>
    <mergeCell ref="I34:K34"/>
    <mergeCell ref="D35:H35"/>
    <mergeCell ref="I35:K35"/>
    <mergeCell ref="D36:H36"/>
    <mergeCell ref="I36:K36"/>
    <mergeCell ref="D31:H31"/>
    <mergeCell ref="I31:K31"/>
    <mergeCell ref="D32:H32"/>
    <mergeCell ref="I32:K32"/>
    <mergeCell ref="D33:H33"/>
    <mergeCell ref="I33:K33"/>
    <mergeCell ref="B26:I26"/>
    <mergeCell ref="B28:C28"/>
    <mergeCell ref="D28:H29"/>
    <mergeCell ref="I28:K29"/>
    <mergeCell ref="D30:H30"/>
    <mergeCell ref="I30:K30"/>
    <mergeCell ref="B23:C23"/>
    <mergeCell ref="G13:H13"/>
    <mergeCell ref="G14:H14"/>
    <mergeCell ref="G15:H15"/>
    <mergeCell ref="G16:H16"/>
    <mergeCell ref="G17:H17"/>
    <mergeCell ref="G18:H18"/>
    <mergeCell ref="G19:H19"/>
    <mergeCell ref="D8:H8"/>
    <mergeCell ref="B2:D2"/>
    <mergeCell ref="B4:I4"/>
    <mergeCell ref="B8:B9"/>
    <mergeCell ref="B21:K21"/>
    <mergeCell ref="C8:C9"/>
    <mergeCell ref="G11:H11"/>
    <mergeCell ref="G9:H10"/>
    <mergeCell ref="G12:H12"/>
  </mergeCells>
  <conditionalFormatting sqref="E11:E19">
    <cfRule type="notContainsBlanks" dxfId="151" priority="10">
      <formula>LEN(TRIM(E11))&gt;0</formula>
    </cfRule>
  </conditionalFormatting>
  <conditionalFormatting sqref="C11:C19">
    <cfRule type="notContainsBlanks" dxfId="150" priority="9">
      <formula>LEN(TRIM(C11))&gt;0</formula>
    </cfRule>
  </conditionalFormatting>
  <conditionalFormatting sqref="D11:D19 D11:E15">
    <cfRule type="notContainsBlanks" dxfId="149" priority="8">
      <formula>LEN(TRIM(D11))&gt;0</formula>
    </cfRule>
  </conditionalFormatting>
  <conditionalFormatting sqref="E11:E19">
    <cfRule type="notContainsBlanks" dxfId="148" priority="7">
      <formula>LEN(TRIM(E11))&gt;0</formula>
    </cfRule>
  </conditionalFormatting>
  <conditionalFormatting sqref="C31:C40">
    <cfRule type="expression" dxfId="147" priority="11">
      <formula>OR($B31="All other industrial uses", $B31="All other consumer uses")</formula>
    </cfRule>
  </conditionalFormatting>
  <conditionalFormatting sqref="D51:L60 D70:L79 D31:D40 B31:B40 I31:I40">
    <cfRule type="notContainsBlanks" dxfId="146" priority="13">
      <formula>LEN(TRIM(B31))&gt;0</formula>
    </cfRule>
  </conditionalFormatting>
  <conditionalFormatting sqref="B45:L46 B49:L63 D47:L48 B47:B48">
    <cfRule type="expression" dxfId="145" priority="307">
      <formula>$D$20=0</formula>
    </cfRule>
  </conditionalFormatting>
  <conditionalFormatting sqref="B65:L66 D67:L68 B69:L79 B67 B82 B81:L81 B80 D80:L80">
    <cfRule type="expression" dxfId="144" priority="312">
      <formula>$E$20=0</formula>
    </cfRule>
  </conditionalFormatting>
  <conditionalFormatting sqref="B68">
    <cfRule type="expression" dxfId="143" priority="3">
      <formula>$D$20=0</formula>
    </cfRule>
  </conditionalFormatting>
  <conditionalFormatting sqref="C31:C40">
    <cfRule type="notContainsBlanks" dxfId="142" priority="2">
      <formula>LEN(TRIM(C31))&gt;0</formula>
    </cfRule>
  </conditionalFormatting>
  <conditionalFormatting sqref="C80">
    <cfRule type="expression" dxfId="141" priority="1">
      <formula>$D$20=0</formula>
    </cfRule>
  </conditionalFormatting>
  <dataValidations count="2">
    <dataValidation type="decimal" allowBlank="1" showInputMessage="1" showErrorMessage="1" error="Please note, this value must be between 0% and 100%. " sqref="D49:L60 D69:L79 D11:E19" xr:uid="{EE6F4786-FEFA-4F76-8EBA-791A73085537}">
      <formula1>0</formula1>
      <formula2>1</formula2>
    </dataValidation>
    <dataValidation type="decimal" operator="greaterThanOrEqual" allowBlank="1" showInputMessage="1" showErrorMessage="1" error="Please input a value in tonnes" sqref="C11:C19" xr:uid="{E87C70A7-4BEE-453B-BBDE-5397FF80FB49}">
      <formula1>0</formula1>
    </dataValidation>
  </dataValidations>
  <hyperlinks>
    <hyperlink ref="I41:K41" r:id="rId1" display="Click here for more information on intermediates." xr:uid="{58513799-81BB-4A06-8212-F187A42920F7}"/>
  </hyperlinks>
  <pageMargins left="0.7" right="0.7" top="0.75" bottom="0.75" header="0.3" footer="0.3"/>
  <pageSetup orientation="portrait" r:id="rId2"/>
  <ignoredErrors>
    <ignoredError sqref="D20:E20 F10" formulaRange="1"/>
  </ignoredErrors>
  <drawing r:id="rId3"/>
  <legacyDrawing r:id="rId4"/>
  <extLst>
    <ext xmlns:x14="http://schemas.microsoft.com/office/spreadsheetml/2009/9/main" uri="{CCE6A557-97BC-4b89-ADB6-D9C93CAAB3DF}">
      <x14:dataValidations xmlns:xm="http://schemas.microsoft.com/office/excel/2006/main" count="2">
        <x14:dataValidation type="list" allowBlank="1" showInputMessage="1" showErrorMessage="1" xr:uid="{7E3B2481-CB6A-40BC-8BBB-50E36F9F3B40}">
          <x14:formula1>
            <xm:f>'Dropdown options - TO HIDE'!$E$7:$E$21</xm:f>
          </x14:formula1>
          <xm:sqref>B31:B40</xm:sqref>
        </x14:dataValidation>
        <x14:dataValidation type="list" allowBlank="1" showInputMessage="1" showErrorMessage="1" xr:uid="{B6B66293-C234-4FC3-B49B-8BCBD87CBD50}">
          <x14:formula1>
            <xm:f>'Dropdown options - TO HIDE'!$G$16:$G$20</xm:f>
          </x14:formula1>
          <xm:sqref>I31:K40</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F75385E-E48F-4201-9202-522CB4729CD7}">
  <sheetPr codeName="Sheet16">
    <tabColor theme="8"/>
  </sheetPr>
  <dimension ref="A1:AH175"/>
  <sheetViews>
    <sheetView zoomScale="90" zoomScaleNormal="90" workbookViewId="0">
      <pane xSplit="3" topLeftCell="D1" activePane="topRight" state="frozen"/>
      <selection activeCell="B15" sqref="B15:C15"/>
      <selection pane="topRight" activeCell="D11" sqref="D11"/>
    </sheetView>
  </sheetViews>
  <sheetFormatPr defaultColWidth="0" defaultRowHeight="16.5" customHeight="1" zeroHeight="1" x14ac:dyDescent="0.25"/>
  <cols>
    <col min="1" max="1" width="6.5703125" style="64" customWidth="1"/>
    <col min="2" max="2" width="40.85546875" style="64" customWidth="1"/>
    <col min="3" max="3" width="34.5703125" style="64" customWidth="1"/>
    <col min="4" max="5" width="18.7109375" style="64" customWidth="1"/>
    <col min="6" max="6" width="22.140625" style="64" customWidth="1"/>
    <col min="7" max="7" width="18.7109375" style="64" customWidth="1"/>
    <col min="8" max="8" width="37.140625" style="64" customWidth="1"/>
    <col min="9" max="11" width="18.7109375" style="64" customWidth="1"/>
    <col min="12" max="12" width="36.85546875" style="64" customWidth="1"/>
    <col min="13" max="13" width="42.140625" style="64" customWidth="1"/>
    <col min="14" max="14" width="51.5703125" style="64" customWidth="1"/>
    <col min="15" max="15" width="48.140625" style="64" customWidth="1"/>
    <col min="16" max="16" width="52.42578125" style="64" customWidth="1"/>
    <col min="17" max="17" width="52.28515625" style="64" customWidth="1"/>
    <col min="18" max="18" width="3.42578125" style="208" customWidth="1"/>
    <col min="19" max="19" width="50" style="64" hidden="1" customWidth="1"/>
    <col min="20" max="29" width="36.5703125" style="64" hidden="1" customWidth="1"/>
    <col min="30" max="30" width="39.5703125" style="64" hidden="1" customWidth="1"/>
    <col min="31" max="31" width="9.140625" style="64" hidden="1" customWidth="1"/>
    <col min="32" max="32" width="21.5703125" style="64" hidden="1" customWidth="1"/>
    <col min="33" max="33" width="48.42578125" style="64" hidden="1" customWidth="1"/>
    <col min="34" max="34" width="17.28515625" style="64" hidden="1" customWidth="1"/>
    <col min="35" max="16384" width="9.140625" style="64" hidden="1"/>
  </cols>
  <sheetData>
    <row r="1" spans="2:18" ht="16.5" customHeight="1" x14ac:dyDescent="0.25"/>
    <row r="2" spans="2:18" ht="21" x14ac:dyDescent="0.25">
      <c r="B2" s="62" t="s">
        <v>569</v>
      </c>
      <c r="C2" s="67"/>
      <c r="D2" s="63"/>
      <c r="E2" s="63"/>
      <c r="F2" s="63"/>
      <c r="G2" s="63"/>
      <c r="H2" s="63"/>
      <c r="I2" s="63"/>
      <c r="J2" s="63"/>
      <c r="K2" s="63"/>
      <c r="L2" s="63"/>
      <c r="M2" s="63"/>
      <c r="N2" s="63"/>
      <c r="O2" s="63"/>
      <c r="P2" s="63"/>
      <c r="Q2" s="63"/>
    </row>
    <row r="3" spans="2:18" ht="15" x14ac:dyDescent="0.25">
      <c r="B3" s="55"/>
      <c r="C3" s="55"/>
    </row>
    <row r="4" spans="2:18" ht="30.2" customHeight="1" x14ac:dyDescent="0.25">
      <c r="B4" s="294" t="s">
        <v>570</v>
      </c>
      <c r="C4" s="294"/>
      <c r="D4" s="294"/>
      <c r="E4" s="294"/>
      <c r="F4" s="294"/>
      <c r="G4" s="294"/>
      <c r="H4" s="294"/>
    </row>
    <row r="5" spans="2:18" s="60" customFormat="1" ht="15" x14ac:dyDescent="0.25">
      <c r="B5" s="55"/>
      <c r="C5" s="65"/>
      <c r="D5" s="65"/>
      <c r="R5" s="209"/>
    </row>
    <row r="6" spans="2:18" s="60" customFormat="1" ht="16.5" customHeight="1" x14ac:dyDescent="0.25">
      <c r="B6" s="55" t="s">
        <v>380</v>
      </c>
      <c r="R6" s="209"/>
    </row>
    <row r="7" spans="2:18" ht="15" x14ac:dyDescent="0.25">
      <c r="C7" s="55"/>
      <c r="J7" s="60"/>
      <c r="K7" s="60"/>
      <c r="L7" s="60"/>
      <c r="M7" s="60"/>
    </row>
    <row r="8" spans="2:18" ht="33" customHeight="1" x14ac:dyDescent="0.25">
      <c r="B8" s="304" t="s">
        <v>184</v>
      </c>
      <c r="C8" s="305"/>
      <c r="D8" s="318" t="s">
        <v>381</v>
      </c>
      <c r="E8" s="319"/>
      <c r="F8" s="319"/>
      <c r="G8" s="320"/>
      <c r="H8" s="298" t="s">
        <v>382</v>
      </c>
      <c r="I8" s="298"/>
      <c r="J8" s="298"/>
      <c r="K8" s="298"/>
    </row>
    <row r="9" spans="2:18" ht="39.200000000000003" customHeight="1" x14ac:dyDescent="0.25">
      <c r="B9" s="307" t="s">
        <v>186</v>
      </c>
      <c r="C9" s="308"/>
      <c r="D9" s="110" t="s">
        <v>383</v>
      </c>
      <c r="E9" s="110" t="s">
        <v>384</v>
      </c>
      <c r="F9" s="110" t="s">
        <v>385</v>
      </c>
      <c r="G9" s="110" t="s">
        <v>299</v>
      </c>
      <c r="H9" s="298"/>
      <c r="I9" s="298"/>
      <c r="J9" s="298"/>
      <c r="K9" s="298"/>
    </row>
    <row r="10" spans="2:18" ht="30.2" customHeight="1" x14ac:dyDescent="0.25">
      <c r="B10" s="309" t="s">
        <v>147</v>
      </c>
      <c r="C10" s="310"/>
      <c r="D10" s="111" t="s">
        <v>138</v>
      </c>
      <c r="E10" s="111" t="s">
        <v>143</v>
      </c>
      <c r="F10" s="111"/>
      <c r="G10" s="111"/>
      <c r="H10" s="321" t="s">
        <v>386</v>
      </c>
      <c r="I10" s="321"/>
      <c r="J10" s="321"/>
      <c r="K10" s="321"/>
    </row>
    <row r="11" spans="2:18" ht="15" x14ac:dyDescent="0.25">
      <c r="B11" s="312" t="str">
        <f>IF('(2) Volume used'!B31="", "", IF(OR('(2) Volume used'!B31="All other industrial uses", '(2) Volume used'!B31="All other consumer uses"), '(2) Volume used'!C31, '(2) Volume used'!B31))</f>
        <v/>
      </c>
      <c r="C11" s="313"/>
      <c r="D11" s="115"/>
      <c r="E11" s="115"/>
      <c r="F11" s="115"/>
      <c r="G11" s="66"/>
      <c r="H11" s="300"/>
      <c r="I11" s="300"/>
      <c r="J11" s="300"/>
      <c r="K11" s="300"/>
    </row>
    <row r="12" spans="2:18" ht="15" x14ac:dyDescent="0.25">
      <c r="B12" s="312" t="str">
        <f>IF('(2) Volume used'!B32="", "", IF(OR('(2) Volume used'!B32="All other industrial uses", '(2) Volume used'!B32="All other consumer uses"), '(2) Volume used'!C32, '(2) Volume used'!B32))</f>
        <v/>
      </c>
      <c r="C12" s="313"/>
      <c r="D12" s="137"/>
      <c r="E12" s="137"/>
      <c r="F12" s="137"/>
      <c r="G12" s="66"/>
      <c r="H12" s="300"/>
      <c r="I12" s="300"/>
      <c r="J12" s="300"/>
      <c r="K12" s="300"/>
    </row>
    <row r="13" spans="2:18" ht="15" x14ac:dyDescent="0.25">
      <c r="B13" s="312" t="str">
        <f>IF('(2) Volume used'!B33="", "", IF(OR('(2) Volume used'!B33="All other industrial uses", '(2) Volume used'!B33="All other consumer uses"), '(2) Volume used'!C33, '(2) Volume used'!B33))</f>
        <v/>
      </c>
      <c r="C13" s="313"/>
      <c r="D13" s="137"/>
      <c r="E13" s="137"/>
      <c r="F13" s="137"/>
      <c r="G13" s="66"/>
      <c r="H13" s="300"/>
      <c r="I13" s="300"/>
      <c r="J13" s="300"/>
      <c r="K13" s="300"/>
    </row>
    <row r="14" spans="2:18" ht="15" x14ac:dyDescent="0.25">
      <c r="B14" s="312" t="str">
        <f>IF('(2) Volume used'!B34="", "", IF(OR('(2) Volume used'!B34="All other industrial uses", '(2) Volume used'!B34="All other consumer uses"), '(2) Volume used'!C34, '(2) Volume used'!B34))</f>
        <v/>
      </c>
      <c r="C14" s="313"/>
      <c r="D14" s="137"/>
      <c r="E14" s="137"/>
      <c r="F14" s="137"/>
      <c r="G14" s="66"/>
      <c r="H14" s="300"/>
      <c r="I14" s="300"/>
      <c r="J14" s="300"/>
      <c r="K14" s="300"/>
    </row>
    <row r="15" spans="2:18" ht="15" x14ac:dyDescent="0.25">
      <c r="B15" s="312" t="str">
        <f>IF('(2) Volume used'!B35="", "", IF(OR('(2) Volume used'!B35="All other industrial uses", '(2) Volume used'!B35="All other consumer uses"), '(2) Volume used'!C35, '(2) Volume used'!B35))</f>
        <v/>
      </c>
      <c r="C15" s="313"/>
      <c r="D15" s="137"/>
      <c r="E15" s="137"/>
      <c r="F15" s="137"/>
      <c r="G15" s="66"/>
      <c r="H15" s="300"/>
      <c r="I15" s="300"/>
      <c r="J15" s="300"/>
      <c r="K15" s="300"/>
    </row>
    <row r="16" spans="2:18" ht="15" x14ac:dyDescent="0.25">
      <c r="B16" s="312" t="str">
        <f>IF('(2) Volume used'!B36="", "", IF(OR('(2) Volume used'!B36="All other industrial uses", '(2) Volume used'!B36="All other consumer uses"), '(2) Volume used'!C36, '(2) Volume used'!B36))</f>
        <v/>
      </c>
      <c r="C16" s="313"/>
      <c r="D16" s="137"/>
      <c r="E16" s="137"/>
      <c r="F16" s="137"/>
      <c r="G16" s="66"/>
      <c r="H16" s="300"/>
      <c r="I16" s="300"/>
      <c r="J16" s="300"/>
      <c r="K16" s="300"/>
    </row>
    <row r="17" spans="2:18" ht="15" x14ac:dyDescent="0.25">
      <c r="B17" s="312" t="str">
        <f>IF('(2) Volume used'!B37="", "", IF(OR('(2) Volume used'!B37="All other industrial uses", '(2) Volume used'!B37="All other consumer uses"), '(2) Volume used'!C37, '(2) Volume used'!B37))</f>
        <v/>
      </c>
      <c r="C17" s="313"/>
      <c r="D17" s="137"/>
      <c r="E17" s="137"/>
      <c r="F17" s="137"/>
      <c r="G17" s="66"/>
      <c r="H17" s="300"/>
      <c r="I17" s="300"/>
      <c r="J17" s="300"/>
      <c r="K17" s="300"/>
    </row>
    <row r="18" spans="2:18" ht="15" x14ac:dyDescent="0.25">
      <c r="B18" s="312" t="str">
        <f>IF('(2) Volume used'!B38="", "", IF(OR('(2) Volume used'!B38="All other industrial uses", '(2) Volume used'!B38="All other consumer uses"), '(2) Volume used'!C38, '(2) Volume used'!B38))</f>
        <v/>
      </c>
      <c r="C18" s="313"/>
      <c r="D18" s="137"/>
      <c r="E18" s="137"/>
      <c r="F18" s="137"/>
      <c r="G18" s="66"/>
      <c r="H18" s="300"/>
      <c r="I18" s="300"/>
      <c r="J18" s="300"/>
      <c r="K18" s="300"/>
    </row>
    <row r="19" spans="2:18" ht="15" x14ac:dyDescent="0.25">
      <c r="B19" s="312" t="str">
        <f>IF('(2) Volume used'!B39="", "", IF(OR('(2) Volume used'!B39="All other industrial uses", '(2) Volume used'!B39="All other consumer uses"), '(2) Volume used'!C39, '(2) Volume used'!B39))</f>
        <v/>
      </c>
      <c r="C19" s="313"/>
      <c r="D19" s="137"/>
      <c r="E19" s="137"/>
      <c r="F19" s="137"/>
      <c r="G19" s="66"/>
      <c r="H19" s="300"/>
      <c r="I19" s="300"/>
      <c r="J19" s="300"/>
      <c r="K19" s="300"/>
    </row>
    <row r="20" spans="2:18" ht="15" x14ac:dyDescent="0.25">
      <c r="B20" s="312" t="str">
        <f>IF('(2) Volume used'!B40="", "", IF(OR('(2) Volume used'!B40="All other industrial uses", '(2) Volume used'!B40="All other consumer uses"), '(2) Volume used'!C40, '(2) Volume used'!B40))</f>
        <v/>
      </c>
      <c r="C20" s="313"/>
      <c r="D20" s="137"/>
      <c r="E20" s="137"/>
      <c r="F20" s="137"/>
      <c r="G20" s="66"/>
      <c r="H20" s="300"/>
      <c r="I20" s="300"/>
      <c r="J20" s="300"/>
      <c r="K20" s="300"/>
    </row>
    <row r="21" spans="2:18" ht="42.75" customHeight="1" x14ac:dyDescent="0.25">
      <c r="B21" s="179" t="s">
        <v>130</v>
      </c>
      <c r="C21" s="176" t="s">
        <v>577</v>
      </c>
      <c r="D21" s="191" t="s">
        <v>145</v>
      </c>
      <c r="E21" s="191" t="s">
        <v>387</v>
      </c>
      <c r="F21" s="191" t="s">
        <v>388</v>
      </c>
      <c r="G21" s="191" t="s">
        <v>598</v>
      </c>
      <c r="H21" s="302"/>
      <c r="I21" s="302"/>
      <c r="J21" s="302"/>
      <c r="K21" s="302"/>
    </row>
    <row r="22" spans="2:18" ht="15" x14ac:dyDescent="0.25">
      <c r="B22" s="58"/>
      <c r="C22" s="58"/>
    </row>
    <row r="23" spans="2:18" ht="15" x14ac:dyDescent="0.25">
      <c r="B23" s="326" t="s">
        <v>584</v>
      </c>
      <c r="C23" s="326"/>
      <c r="D23" s="326"/>
      <c r="E23" s="326"/>
      <c r="F23" s="326"/>
      <c r="G23" s="326"/>
    </row>
    <row r="24" spans="2:18" ht="15" x14ac:dyDescent="0.25">
      <c r="B24" s="58"/>
      <c r="C24" s="58"/>
    </row>
    <row r="25" spans="2:18" s="60" customFormat="1" ht="16.5" customHeight="1" x14ac:dyDescent="0.25">
      <c r="B25" s="55" t="s">
        <v>346</v>
      </c>
      <c r="R25" s="209"/>
    </row>
    <row r="26" spans="2:18" ht="15" x14ac:dyDescent="0.25">
      <c r="C26" s="55"/>
      <c r="J26" s="60"/>
      <c r="K26" s="60"/>
      <c r="L26" s="60"/>
      <c r="M26" s="60"/>
    </row>
    <row r="27" spans="2:18" ht="33" customHeight="1" x14ac:dyDescent="0.25">
      <c r="B27" s="304" t="s">
        <v>184</v>
      </c>
      <c r="C27" s="305"/>
      <c r="D27" s="304" t="s">
        <v>324</v>
      </c>
      <c r="E27" s="327"/>
      <c r="F27" s="327"/>
      <c r="G27" s="305"/>
      <c r="H27" s="298" t="s">
        <v>240</v>
      </c>
      <c r="I27" s="298"/>
      <c r="J27" s="298"/>
      <c r="K27" s="298"/>
      <c r="L27" s="322" t="s">
        <v>389</v>
      </c>
      <c r="M27" s="323"/>
      <c r="N27" s="324"/>
      <c r="O27" s="298" t="s">
        <v>390</v>
      </c>
      <c r="P27" s="298"/>
      <c r="Q27" s="298"/>
    </row>
    <row r="28" spans="2:18" ht="45" customHeight="1" x14ac:dyDescent="0.25">
      <c r="B28" s="307" t="s">
        <v>576</v>
      </c>
      <c r="C28" s="308"/>
      <c r="D28" s="328"/>
      <c r="E28" s="329"/>
      <c r="F28" s="329"/>
      <c r="G28" s="330"/>
      <c r="H28" s="174" t="s">
        <v>239</v>
      </c>
      <c r="I28" s="325" t="s">
        <v>308</v>
      </c>
      <c r="J28" s="325"/>
      <c r="K28" s="325"/>
      <c r="L28" s="127" t="s">
        <v>391</v>
      </c>
      <c r="M28" s="127" t="s">
        <v>392</v>
      </c>
      <c r="N28" s="128"/>
      <c r="O28" s="185" t="s">
        <v>571</v>
      </c>
      <c r="P28" s="185" t="s">
        <v>573</v>
      </c>
      <c r="Q28" s="185" t="s">
        <v>574</v>
      </c>
    </row>
    <row r="29" spans="2:18" ht="32.25" customHeight="1" x14ac:dyDescent="0.25">
      <c r="B29" s="309" t="s">
        <v>147</v>
      </c>
      <c r="C29" s="310"/>
      <c r="D29" s="114" t="s">
        <v>12</v>
      </c>
      <c r="E29" s="331" t="s">
        <v>203</v>
      </c>
      <c r="F29" s="331"/>
      <c r="G29" s="331"/>
      <c r="H29" s="173" t="s">
        <v>367</v>
      </c>
      <c r="I29" s="321" t="s">
        <v>345</v>
      </c>
      <c r="J29" s="321"/>
      <c r="K29" s="321"/>
      <c r="L29" s="129" t="s">
        <v>191</v>
      </c>
      <c r="M29" s="321" t="s">
        <v>394</v>
      </c>
      <c r="N29" s="321"/>
      <c r="O29" s="189" t="s">
        <v>201</v>
      </c>
      <c r="P29" s="190" t="s">
        <v>395</v>
      </c>
      <c r="Q29" s="190" t="s">
        <v>396</v>
      </c>
    </row>
    <row r="30" spans="2:18" ht="15" x14ac:dyDescent="0.25">
      <c r="B30" s="312" t="str">
        <f>IF('(2) Volume used'!B31="", "", IF(OR('(2) Volume used'!B31="All other industrial uses", '(2) Volume used'!B31="All other consumer uses"), '(2) Volume used'!C31, '(2) Volume used'!B31))</f>
        <v/>
      </c>
      <c r="C30" s="313"/>
      <c r="D30" s="51"/>
      <c r="E30" s="332" t="str">
        <f>IF(D30="","",IF(D30="Yes","Please complete the remaining questions in this row.",IF('(2) Volume used'!B32="","Please continue on to the next question.","Please continue on to the next use.")))</f>
        <v/>
      </c>
      <c r="F30" s="332"/>
      <c r="G30" s="332"/>
      <c r="H30" s="170"/>
      <c r="I30" s="300"/>
      <c r="J30" s="300"/>
      <c r="K30" s="300"/>
      <c r="L30" s="51"/>
      <c r="M30" s="300"/>
      <c r="N30" s="300"/>
      <c r="O30" s="187"/>
      <c r="P30" s="188"/>
      <c r="Q30" s="186"/>
    </row>
    <row r="31" spans="2:18" ht="15" customHeight="1" x14ac:dyDescent="0.25">
      <c r="B31" s="312" t="str">
        <f>IF('(2) Volume used'!B32="", "", IF(OR('(2) Volume used'!B32="All other industrial uses", '(2) Volume used'!B32="All other consumer uses"), '(2) Volume used'!C32, '(2) Volume used'!B32))</f>
        <v/>
      </c>
      <c r="C31" s="313"/>
      <c r="D31" s="51"/>
      <c r="E31" s="332" t="str">
        <f>IF(D31="","",IF(D31="Yes","Please complete the remaining questions in this row.",IF('(2) Volume used'!B33="","Please continue on to the next question.","Please continue on to the next use.")))</f>
        <v/>
      </c>
      <c r="F31" s="332"/>
      <c r="G31" s="332"/>
      <c r="H31" s="170"/>
      <c r="I31" s="300"/>
      <c r="J31" s="300"/>
      <c r="K31" s="300"/>
      <c r="L31" s="51"/>
      <c r="M31" s="300"/>
      <c r="N31" s="300"/>
      <c r="O31" s="187"/>
      <c r="P31" s="188"/>
      <c r="Q31" s="186"/>
    </row>
    <row r="32" spans="2:18" ht="15" x14ac:dyDescent="0.25">
      <c r="B32" s="312" t="str">
        <f>IF('(2) Volume used'!B33="", "", IF(OR('(2) Volume used'!B33="All other industrial uses", '(2) Volume used'!B33="All other consumer uses"), '(2) Volume used'!C33, '(2) Volume used'!B33))</f>
        <v/>
      </c>
      <c r="C32" s="313"/>
      <c r="D32" s="51"/>
      <c r="E32" s="332" t="str">
        <f>IF(D32="","",IF(D32="Yes","Please complete the remaining questions in this row.",IF('(2) Volume used'!B34="","Please continue on to the next question.","Please continue on to the next use.")))</f>
        <v/>
      </c>
      <c r="F32" s="332"/>
      <c r="G32" s="332"/>
      <c r="H32" s="170"/>
      <c r="I32" s="300"/>
      <c r="J32" s="300"/>
      <c r="K32" s="300"/>
      <c r="L32" s="51"/>
      <c r="M32" s="300"/>
      <c r="N32" s="300"/>
      <c r="O32" s="187"/>
      <c r="P32" s="188"/>
      <c r="Q32" s="186"/>
    </row>
    <row r="33" spans="2:18" ht="15" customHeight="1" x14ac:dyDescent="0.25">
      <c r="B33" s="312" t="str">
        <f>IF('(2) Volume used'!B34="", "", IF(OR('(2) Volume used'!B34="All other industrial uses", '(2) Volume used'!B34="All other consumer uses"), '(2) Volume used'!C34, '(2) Volume used'!B34))</f>
        <v/>
      </c>
      <c r="C33" s="313"/>
      <c r="D33" s="51"/>
      <c r="E33" s="332" t="str">
        <f>IF(D33="","",IF(D33="Yes","Please complete the remaining questions in this row.",IF('(2) Volume used'!B35="","Please continue on to the next question.","Please continue on to the next use.")))</f>
        <v/>
      </c>
      <c r="F33" s="332"/>
      <c r="G33" s="332"/>
      <c r="H33" s="170"/>
      <c r="I33" s="300"/>
      <c r="J33" s="300"/>
      <c r="K33" s="300"/>
      <c r="L33" s="51"/>
      <c r="M33" s="300"/>
      <c r="N33" s="300"/>
      <c r="O33" s="187"/>
      <c r="P33" s="188"/>
      <c r="Q33" s="186"/>
    </row>
    <row r="34" spans="2:18" ht="15" x14ac:dyDescent="0.25">
      <c r="B34" s="312" t="str">
        <f>IF('(2) Volume used'!B35="", "", IF(OR('(2) Volume used'!B35="All other industrial uses", '(2) Volume used'!B35="All other consumer uses"), '(2) Volume used'!C35, '(2) Volume used'!B35))</f>
        <v/>
      </c>
      <c r="C34" s="313"/>
      <c r="D34" s="51"/>
      <c r="E34" s="332" t="str">
        <f>IF(D34="","",IF(D34="Yes","Please complete the remaining questions in this row.",IF('(2) Volume used'!B36="","Please continue on to the next question.","Please continue on to the next use.")))</f>
        <v/>
      </c>
      <c r="F34" s="332"/>
      <c r="G34" s="332"/>
      <c r="H34" s="170"/>
      <c r="I34" s="300"/>
      <c r="J34" s="300"/>
      <c r="K34" s="300"/>
      <c r="L34" s="51"/>
      <c r="M34" s="300"/>
      <c r="N34" s="300"/>
      <c r="O34" s="187"/>
      <c r="P34" s="188"/>
      <c r="Q34" s="186"/>
    </row>
    <row r="35" spans="2:18" ht="15" x14ac:dyDescent="0.25">
      <c r="B35" s="312" t="str">
        <f>IF('(2) Volume used'!B36="", "", IF(OR('(2) Volume used'!B36="All other industrial uses", '(2) Volume used'!B36="All other consumer uses"), '(2) Volume used'!C36, '(2) Volume used'!B36))</f>
        <v/>
      </c>
      <c r="C35" s="313"/>
      <c r="D35" s="51"/>
      <c r="E35" s="332" t="str">
        <f>IF(D35="","",IF(D35="Yes","Please complete the remaining questions in this row.",IF('(2) Volume used'!B37="","Please continue on to the next question.","Please continue on to the next use.")))</f>
        <v/>
      </c>
      <c r="F35" s="332"/>
      <c r="G35" s="332"/>
      <c r="H35" s="170"/>
      <c r="I35" s="300"/>
      <c r="J35" s="300"/>
      <c r="K35" s="300"/>
      <c r="L35" s="51"/>
      <c r="M35" s="300"/>
      <c r="N35" s="300"/>
      <c r="O35" s="187"/>
      <c r="P35" s="188"/>
      <c r="Q35" s="186"/>
    </row>
    <row r="36" spans="2:18" ht="15" x14ac:dyDescent="0.25">
      <c r="B36" s="312" t="str">
        <f>IF('(2) Volume used'!B37="", "", IF(OR('(2) Volume used'!B37="All other industrial uses", '(2) Volume used'!B37="All other consumer uses"), '(2) Volume used'!C37, '(2) Volume used'!B37))</f>
        <v/>
      </c>
      <c r="C36" s="313"/>
      <c r="D36" s="51"/>
      <c r="E36" s="332" t="str">
        <f>IF(D36="","",IF(D36="Yes","Please complete the remaining questions in this row.",IF('(2) Volume used'!B38="","Please continue on to the next question.","Please continue on to the next use.")))</f>
        <v/>
      </c>
      <c r="F36" s="332"/>
      <c r="G36" s="332"/>
      <c r="H36" s="170"/>
      <c r="I36" s="300"/>
      <c r="J36" s="300"/>
      <c r="K36" s="300"/>
      <c r="L36" s="51"/>
      <c r="M36" s="300"/>
      <c r="N36" s="300"/>
      <c r="O36" s="187"/>
      <c r="P36" s="188"/>
      <c r="Q36" s="186"/>
    </row>
    <row r="37" spans="2:18" ht="15" x14ac:dyDescent="0.25">
      <c r="B37" s="312" t="str">
        <f>IF('(2) Volume used'!B38="", "", IF(OR('(2) Volume used'!B38="All other industrial uses", '(2) Volume used'!B38="All other consumer uses"), '(2) Volume used'!C38, '(2) Volume used'!B38))</f>
        <v/>
      </c>
      <c r="C37" s="313"/>
      <c r="D37" s="51"/>
      <c r="E37" s="332" t="str">
        <f>IF(D37="","",IF(D37="Yes","Please complete the remaining questions in this row.",IF('(2) Volume used'!B39="","Please continue on to the next question.","Please continue on to the next use.")))</f>
        <v/>
      </c>
      <c r="F37" s="332"/>
      <c r="G37" s="332"/>
      <c r="H37" s="170"/>
      <c r="I37" s="300"/>
      <c r="J37" s="300"/>
      <c r="K37" s="300"/>
      <c r="L37" s="51"/>
      <c r="M37" s="300"/>
      <c r="N37" s="300"/>
      <c r="O37" s="187"/>
      <c r="P37" s="188"/>
      <c r="Q37" s="186"/>
    </row>
    <row r="38" spans="2:18" ht="15" x14ac:dyDescent="0.25">
      <c r="B38" s="312" t="str">
        <f>IF('(2) Volume used'!B39="", "", IF(OR('(2) Volume used'!B39="All other industrial uses", '(2) Volume used'!B39="All other consumer uses"), '(2) Volume used'!C39, '(2) Volume used'!B39))</f>
        <v/>
      </c>
      <c r="C38" s="313"/>
      <c r="D38" s="51"/>
      <c r="E38" s="332" t="str">
        <f>IF(D38="","",IF(D38="Yes","Please complete the remaining questions in this row.",IF('(2) Volume used'!B40="","Please continue on to the next question.","Please continue on to the next use.")))</f>
        <v/>
      </c>
      <c r="F38" s="332"/>
      <c r="G38" s="332"/>
      <c r="H38" s="170"/>
      <c r="I38" s="300"/>
      <c r="J38" s="300"/>
      <c r="K38" s="300"/>
      <c r="L38" s="51"/>
      <c r="M38" s="300"/>
      <c r="N38" s="300"/>
      <c r="O38" s="187"/>
      <c r="P38" s="188"/>
      <c r="Q38" s="186"/>
    </row>
    <row r="39" spans="2:18" ht="15" x14ac:dyDescent="0.25">
      <c r="B39" s="312" t="str">
        <f>IF('(2) Volume used'!B40="", "", IF(OR('(2) Volume used'!B40="All other industrial uses", '(2) Volume used'!B40="All other consumer uses"), '(2) Volume used'!C40, '(2) Volume used'!B40))</f>
        <v/>
      </c>
      <c r="C39" s="313"/>
      <c r="D39" s="51"/>
      <c r="E39" s="332" t="str">
        <f>IF(D39="","",IF(D39="Yes","Please complete the remaining questions in this row.",IF('(2) Volume used'!B41="","Please continue on to the next question.","Please continue on to the next use.")))</f>
        <v/>
      </c>
      <c r="F39" s="332"/>
      <c r="G39" s="332"/>
      <c r="H39" s="170"/>
      <c r="I39" s="300"/>
      <c r="J39" s="300"/>
      <c r="K39" s="300"/>
      <c r="L39" s="51"/>
      <c r="M39" s="300"/>
      <c r="N39" s="300"/>
      <c r="O39" s="187"/>
      <c r="P39" s="188"/>
      <c r="Q39" s="186"/>
    </row>
    <row r="40" spans="2:18" ht="42.75" customHeight="1" x14ac:dyDescent="0.25">
      <c r="B40" s="179" t="s">
        <v>130</v>
      </c>
      <c r="C40" s="176" t="s">
        <v>577</v>
      </c>
      <c r="D40" s="340"/>
      <c r="E40" s="341"/>
      <c r="F40" s="341"/>
      <c r="G40" s="342"/>
      <c r="H40" s="192" t="s">
        <v>398</v>
      </c>
      <c r="I40" s="333"/>
      <c r="J40" s="333"/>
      <c r="K40" s="333"/>
      <c r="L40" s="193"/>
      <c r="M40" s="193"/>
      <c r="N40" s="194"/>
      <c r="O40" s="195"/>
      <c r="P40" s="196"/>
      <c r="Q40" s="196"/>
    </row>
    <row r="41" spans="2:18" ht="15" x14ac:dyDescent="0.25">
      <c r="B41" s="58"/>
      <c r="C41" s="58"/>
    </row>
    <row r="42" spans="2:18" s="60" customFormat="1" ht="15" x14ac:dyDescent="0.25">
      <c r="B42" s="60" t="s">
        <v>399</v>
      </c>
      <c r="C42" s="65"/>
      <c r="D42" s="65"/>
      <c r="R42" s="209"/>
    </row>
    <row r="43" spans="2:18" s="60" customFormat="1" ht="15" x14ac:dyDescent="0.25">
      <c r="B43" s="55"/>
      <c r="C43" s="65"/>
      <c r="D43" s="65"/>
      <c r="R43" s="209"/>
    </row>
    <row r="44" spans="2:18" s="60" customFormat="1" ht="16.5" customHeight="1" x14ac:dyDescent="0.25">
      <c r="B44" s="55" t="str">
        <f>IF('(2) Volume used'!B32="", "Q12. What is the end product(s) of this use of silver?", "Q12. What are the end product(s) of these uses of silver?")</f>
        <v>Q12. What is the end product(s) of this use of silver?</v>
      </c>
      <c r="R44" s="209"/>
    </row>
    <row r="45" spans="2:18" ht="15" x14ac:dyDescent="0.25">
      <c r="C45" s="55"/>
      <c r="I45" s="60"/>
      <c r="J45" s="60"/>
      <c r="K45" s="60"/>
      <c r="L45" s="60"/>
      <c r="M45" s="60"/>
    </row>
    <row r="46" spans="2:18" ht="33" customHeight="1" x14ac:dyDescent="0.25">
      <c r="B46" s="304" t="s">
        <v>184</v>
      </c>
      <c r="C46" s="305"/>
      <c r="D46" s="304" t="s">
        <v>400</v>
      </c>
      <c r="E46" s="304" t="s">
        <v>561</v>
      </c>
      <c r="F46" s="327"/>
      <c r="G46" s="305"/>
      <c r="H46" s="316" t="s">
        <v>581</v>
      </c>
      <c r="I46" s="316"/>
      <c r="J46" s="316"/>
      <c r="K46" s="316"/>
      <c r="L46" s="60"/>
      <c r="M46" s="60"/>
      <c r="N46" s="60"/>
    </row>
    <row r="47" spans="2:18" ht="51" customHeight="1" x14ac:dyDescent="0.25">
      <c r="B47" s="307" t="s">
        <v>575</v>
      </c>
      <c r="C47" s="308"/>
      <c r="D47" s="328"/>
      <c r="E47" s="328"/>
      <c r="F47" s="329"/>
      <c r="G47" s="330"/>
      <c r="H47" s="157" t="s">
        <v>578</v>
      </c>
      <c r="I47" s="316" t="s">
        <v>393</v>
      </c>
      <c r="J47" s="316"/>
      <c r="K47" s="316"/>
      <c r="L47" s="60"/>
      <c r="M47" s="60"/>
      <c r="N47" s="60"/>
    </row>
    <row r="48" spans="2:18" ht="39.75" customHeight="1" x14ac:dyDescent="0.25">
      <c r="B48" s="309" t="s">
        <v>147</v>
      </c>
      <c r="C48" s="310"/>
      <c r="D48" s="130" t="s">
        <v>12</v>
      </c>
      <c r="E48" s="334" t="s">
        <v>401</v>
      </c>
      <c r="F48" s="335"/>
      <c r="G48" s="336"/>
      <c r="H48" s="129" t="s">
        <v>193</v>
      </c>
      <c r="I48" s="317" t="s">
        <v>397</v>
      </c>
      <c r="J48" s="317"/>
      <c r="K48" s="317"/>
      <c r="L48" s="60"/>
      <c r="M48" s="60"/>
      <c r="N48" s="60"/>
    </row>
    <row r="49" spans="2:18" ht="15" x14ac:dyDescent="0.25">
      <c r="B49" s="312" t="str">
        <f>IF('(2) Volume used'!B31="", "", IF(OR('(2) Volume used'!B31="All other industrial uses", '(2) Volume used'!B31="All other consumer uses"), '(2) Volume used'!C31, '(2) Volume used'!B31))</f>
        <v/>
      </c>
      <c r="C49" s="313"/>
      <c r="D49" s="51"/>
      <c r="E49" s="337"/>
      <c r="F49" s="338"/>
      <c r="G49" s="339"/>
      <c r="H49" s="52"/>
      <c r="I49" s="314"/>
      <c r="J49" s="314"/>
      <c r="K49" s="314"/>
      <c r="L49" s="60"/>
      <c r="M49" s="60"/>
      <c r="N49" s="60"/>
    </row>
    <row r="50" spans="2:18" ht="15" x14ac:dyDescent="0.25">
      <c r="B50" s="312" t="str">
        <f>IF('(2) Volume used'!B32="", "", IF(OR('(2) Volume used'!B32="All other industrial uses", '(2) Volume used'!B32="All other consumer uses"), '(2) Volume used'!C32, '(2) Volume used'!B32))</f>
        <v/>
      </c>
      <c r="C50" s="313"/>
      <c r="D50" s="51"/>
      <c r="E50" s="337"/>
      <c r="F50" s="338"/>
      <c r="G50" s="339"/>
      <c r="H50" s="52"/>
      <c r="I50" s="314"/>
      <c r="J50" s="314"/>
      <c r="K50" s="314"/>
      <c r="L50" s="60"/>
      <c r="M50" s="60"/>
      <c r="N50" s="60"/>
    </row>
    <row r="51" spans="2:18" ht="15" x14ac:dyDescent="0.25">
      <c r="B51" s="312" t="str">
        <f>IF('(2) Volume used'!B33="", "", IF(OR('(2) Volume used'!B33="All other industrial uses", '(2) Volume used'!B33="All other consumer uses"), '(2) Volume used'!C33, '(2) Volume used'!B33))</f>
        <v/>
      </c>
      <c r="C51" s="313"/>
      <c r="D51" s="51"/>
      <c r="E51" s="337"/>
      <c r="F51" s="338"/>
      <c r="G51" s="339"/>
      <c r="H51" s="52"/>
      <c r="I51" s="314"/>
      <c r="J51" s="314"/>
      <c r="K51" s="314"/>
      <c r="L51" s="60"/>
      <c r="M51" s="60"/>
      <c r="N51" s="60"/>
    </row>
    <row r="52" spans="2:18" ht="15" x14ac:dyDescent="0.25">
      <c r="B52" s="312" t="str">
        <f>IF('(2) Volume used'!B34="", "", IF(OR('(2) Volume used'!B34="All other industrial uses", '(2) Volume used'!B34="All other consumer uses"), '(2) Volume used'!C34, '(2) Volume used'!B34))</f>
        <v/>
      </c>
      <c r="C52" s="313"/>
      <c r="D52" s="51"/>
      <c r="E52" s="337"/>
      <c r="F52" s="338"/>
      <c r="G52" s="339"/>
      <c r="H52" s="52"/>
      <c r="I52" s="314"/>
      <c r="J52" s="314"/>
      <c r="K52" s="314"/>
      <c r="L52" s="60"/>
      <c r="M52" s="60"/>
      <c r="N52" s="60"/>
    </row>
    <row r="53" spans="2:18" ht="15" x14ac:dyDescent="0.25">
      <c r="B53" s="312" t="str">
        <f>IF('(2) Volume used'!B35="", "", IF(OR('(2) Volume used'!B35="All other industrial uses", '(2) Volume used'!B35="All other consumer uses"), '(2) Volume used'!C35, '(2) Volume used'!B35))</f>
        <v/>
      </c>
      <c r="C53" s="313"/>
      <c r="D53" s="51"/>
      <c r="E53" s="337"/>
      <c r="F53" s="338"/>
      <c r="G53" s="339"/>
      <c r="H53" s="52"/>
      <c r="I53" s="314"/>
      <c r="J53" s="314"/>
      <c r="K53" s="314"/>
      <c r="L53" s="60"/>
      <c r="M53" s="60"/>
      <c r="N53" s="60"/>
    </row>
    <row r="54" spans="2:18" ht="15" x14ac:dyDescent="0.25">
      <c r="B54" s="312" t="str">
        <f>IF('(2) Volume used'!B36="", "", IF(OR('(2) Volume used'!B36="All other industrial uses", '(2) Volume used'!B36="All other consumer uses"), '(2) Volume used'!C36, '(2) Volume used'!B36))</f>
        <v/>
      </c>
      <c r="C54" s="313"/>
      <c r="D54" s="51"/>
      <c r="E54" s="337"/>
      <c r="F54" s="338"/>
      <c r="G54" s="339"/>
      <c r="H54" s="52"/>
      <c r="I54" s="314"/>
      <c r="J54" s="314"/>
      <c r="K54" s="314"/>
      <c r="L54" s="60"/>
      <c r="M54" s="60"/>
      <c r="N54" s="60"/>
    </row>
    <row r="55" spans="2:18" ht="15" x14ac:dyDescent="0.25">
      <c r="B55" s="312" t="str">
        <f>IF('(2) Volume used'!B37="", "", IF(OR('(2) Volume used'!B37="All other industrial uses", '(2) Volume used'!B37="All other consumer uses"), '(2) Volume used'!C37, '(2) Volume used'!B37))</f>
        <v/>
      </c>
      <c r="C55" s="313"/>
      <c r="D55" s="51"/>
      <c r="E55" s="337"/>
      <c r="F55" s="338"/>
      <c r="G55" s="339"/>
      <c r="H55" s="52"/>
      <c r="I55" s="314"/>
      <c r="J55" s="314"/>
      <c r="K55" s="314"/>
      <c r="L55" s="60"/>
      <c r="M55" s="60"/>
      <c r="N55" s="60"/>
    </row>
    <row r="56" spans="2:18" ht="15" x14ac:dyDescent="0.25">
      <c r="B56" s="312" t="str">
        <f>IF('(2) Volume used'!B38="", "", IF(OR('(2) Volume used'!B38="All other industrial uses", '(2) Volume used'!B38="All other consumer uses"), '(2) Volume used'!C38, '(2) Volume used'!B38))</f>
        <v/>
      </c>
      <c r="C56" s="313"/>
      <c r="D56" s="51"/>
      <c r="E56" s="337"/>
      <c r="F56" s="338"/>
      <c r="G56" s="339"/>
      <c r="H56" s="52"/>
      <c r="I56" s="314"/>
      <c r="J56" s="314"/>
      <c r="K56" s="314"/>
      <c r="L56" s="60"/>
      <c r="M56" s="60"/>
      <c r="N56" s="60"/>
    </row>
    <row r="57" spans="2:18" ht="15" x14ac:dyDescent="0.25">
      <c r="B57" s="312" t="str">
        <f>IF('(2) Volume used'!B39="", "", IF(OR('(2) Volume used'!B39="All other industrial uses", '(2) Volume used'!B39="All other consumer uses"), '(2) Volume used'!C39, '(2) Volume used'!B39))</f>
        <v/>
      </c>
      <c r="C57" s="313"/>
      <c r="D57" s="51"/>
      <c r="E57" s="337"/>
      <c r="F57" s="338"/>
      <c r="G57" s="339"/>
      <c r="H57" s="52"/>
      <c r="I57" s="314"/>
      <c r="J57" s="314"/>
      <c r="K57" s="314"/>
      <c r="L57" s="60"/>
      <c r="M57" s="60"/>
      <c r="N57" s="60"/>
    </row>
    <row r="58" spans="2:18" ht="15" x14ac:dyDescent="0.25">
      <c r="B58" s="312" t="str">
        <f>IF('(2) Volume used'!B40="", "", IF(OR('(2) Volume used'!B40="All other industrial uses", '(2) Volume used'!B40="All other consumer uses"), '(2) Volume used'!C40, '(2) Volume used'!B40))</f>
        <v/>
      </c>
      <c r="C58" s="313"/>
      <c r="D58" s="51"/>
      <c r="E58" s="337"/>
      <c r="F58" s="338"/>
      <c r="G58" s="339"/>
      <c r="H58" s="52"/>
      <c r="I58" s="314"/>
      <c r="J58" s="314"/>
      <c r="K58" s="314"/>
      <c r="L58" s="60"/>
      <c r="M58" s="60"/>
      <c r="N58" s="60"/>
    </row>
    <row r="59" spans="2:18" ht="42.75" customHeight="1" x14ac:dyDescent="0.25">
      <c r="B59" s="179" t="s">
        <v>130</v>
      </c>
      <c r="C59" s="176" t="s">
        <v>577</v>
      </c>
      <c r="D59" s="197"/>
      <c r="E59" s="343"/>
      <c r="F59" s="344"/>
      <c r="G59" s="345"/>
      <c r="H59" s="195" t="s">
        <v>580</v>
      </c>
      <c r="I59" s="315"/>
      <c r="J59" s="315"/>
      <c r="K59" s="315"/>
    </row>
    <row r="60" spans="2:18" ht="16.5" customHeight="1" x14ac:dyDescent="0.25">
      <c r="B60" s="131"/>
      <c r="C60" s="131"/>
      <c r="D60" s="59"/>
      <c r="E60" s="59"/>
      <c r="F60" s="59"/>
      <c r="G60" s="59"/>
      <c r="H60" s="59"/>
      <c r="I60" s="59"/>
      <c r="J60" s="59"/>
      <c r="K60" s="59"/>
      <c r="L60" s="59"/>
      <c r="M60" s="59"/>
      <c r="N60" s="59"/>
      <c r="O60" s="59"/>
      <c r="P60" s="59"/>
      <c r="Q60" s="59"/>
      <c r="R60" s="210"/>
    </row>
    <row r="61" spans="2:18" s="60" customFormat="1" ht="16.5" customHeight="1" x14ac:dyDescent="0.25">
      <c r="B61" s="55" t="s">
        <v>404</v>
      </c>
      <c r="R61" s="209"/>
    </row>
    <row r="62" spans="2:18" ht="15" x14ac:dyDescent="0.25">
      <c r="C62" s="55"/>
      <c r="I62" s="60"/>
      <c r="J62" s="60"/>
      <c r="K62" s="60"/>
      <c r="L62" s="60"/>
      <c r="M62" s="60"/>
    </row>
    <row r="63" spans="2:18" ht="33" customHeight="1" x14ac:dyDescent="0.25">
      <c r="B63" s="304" t="s">
        <v>184</v>
      </c>
      <c r="C63" s="305"/>
      <c r="D63" s="324" t="s">
        <v>582</v>
      </c>
      <c r="E63" s="298"/>
      <c r="F63" s="298"/>
    </row>
    <row r="64" spans="2:18" ht="15" x14ac:dyDescent="0.25">
      <c r="B64" s="307" t="s">
        <v>402</v>
      </c>
      <c r="C64" s="308"/>
      <c r="D64" s="324"/>
      <c r="E64" s="298"/>
      <c r="F64" s="298"/>
    </row>
    <row r="65" spans="2:14" ht="32.25" customHeight="1" x14ac:dyDescent="0.25">
      <c r="B65" s="347" t="s">
        <v>147</v>
      </c>
      <c r="C65" s="347"/>
      <c r="D65" s="321"/>
      <c r="E65" s="321"/>
      <c r="F65" s="321"/>
    </row>
    <row r="66" spans="2:14" ht="15" x14ac:dyDescent="0.25">
      <c r="B66" s="346" t="str">
        <f>IF('(2) Volume used'!B31="", "", IF(OR('(2) Volume used'!B31="All other industrial uses", '(2) Volume used'!B31="All other consumer uses"), '(2) Volume used'!C31, '(2) Volume used'!B31))</f>
        <v/>
      </c>
      <c r="C66" s="346"/>
      <c r="D66" s="300"/>
      <c r="E66" s="300"/>
      <c r="F66" s="300"/>
    </row>
    <row r="67" spans="2:14" ht="15" customHeight="1" x14ac:dyDescent="0.25">
      <c r="B67" s="346" t="str">
        <f>IF('(2) Volume used'!B32="", "", IF(OR('(2) Volume used'!B32="All other industrial uses", '(2) Volume used'!B32="All other consumer uses"), '(2) Volume used'!C32, '(2) Volume used'!B32))</f>
        <v/>
      </c>
      <c r="C67" s="346"/>
      <c r="D67" s="300"/>
      <c r="E67" s="300"/>
      <c r="F67" s="300"/>
    </row>
    <row r="68" spans="2:14" ht="15" customHeight="1" x14ac:dyDescent="0.25">
      <c r="B68" s="346" t="str">
        <f>IF('(2) Volume used'!B33="", "", IF(OR('(2) Volume used'!B33="All other industrial uses", '(2) Volume used'!B33="All other consumer uses"), '(2) Volume used'!C33, '(2) Volume used'!B33))</f>
        <v/>
      </c>
      <c r="C68" s="346"/>
      <c r="D68" s="300"/>
      <c r="E68" s="300"/>
      <c r="F68" s="300"/>
    </row>
    <row r="69" spans="2:14" ht="15" customHeight="1" x14ac:dyDescent="0.25">
      <c r="B69" s="346" t="str">
        <f>IF('(2) Volume used'!B34="", "", IF(OR('(2) Volume used'!B34="All other industrial uses", '(2) Volume used'!B34="All other consumer uses"), '(2) Volume used'!C34, '(2) Volume used'!B34))</f>
        <v/>
      </c>
      <c r="C69" s="346"/>
      <c r="D69" s="300"/>
      <c r="E69" s="300"/>
      <c r="F69" s="300"/>
    </row>
    <row r="70" spans="2:14" ht="15" x14ac:dyDescent="0.25">
      <c r="B70" s="346" t="str">
        <f>IF('(2) Volume used'!B35="", "", IF(OR('(2) Volume used'!B35="All other industrial uses", '(2) Volume used'!B35="All other consumer uses"), '(2) Volume used'!C35, '(2) Volume used'!B35))</f>
        <v/>
      </c>
      <c r="C70" s="346"/>
      <c r="D70" s="300"/>
      <c r="E70" s="300"/>
      <c r="F70" s="300"/>
    </row>
    <row r="71" spans="2:14" ht="15" x14ac:dyDescent="0.25">
      <c r="B71" s="346" t="str">
        <f>IF('(2) Volume used'!B36="", "", IF(OR('(2) Volume used'!B36="All other industrial uses", '(2) Volume used'!B36="All other consumer uses"), '(2) Volume used'!C36, '(2) Volume used'!B36))</f>
        <v/>
      </c>
      <c r="C71" s="346"/>
      <c r="D71" s="300"/>
      <c r="E71" s="300"/>
      <c r="F71" s="300"/>
    </row>
    <row r="72" spans="2:14" ht="15" x14ac:dyDescent="0.25">
      <c r="B72" s="346" t="str">
        <f>IF('(2) Volume used'!B37="", "", IF(OR('(2) Volume used'!B37="All other industrial uses", '(2) Volume used'!B37="All other consumer uses"), '(2) Volume used'!C37, '(2) Volume used'!B37))</f>
        <v/>
      </c>
      <c r="C72" s="346"/>
      <c r="D72" s="300"/>
      <c r="E72" s="300"/>
      <c r="F72" s="300"/>
    </row>
    <row r="73" spans="2:14" ht="15" x14ac:dyDescent="0.25">
      <c r="B73" s="346" t="str">
        <f>IF('(2) Volume used'!B38="", "", IF(OR('(2) Volume used'!B38="All other industrial uses", '(2) Volume used'!B38="All other consumer uses"), '(2) Volume used'!C38, '(2) Volume used'!B38))</f>
        <v/>
      </c>
      <c r="C73" s="346"/>
      <c r="D73" s="300"/>
      <c r="E73" s="300"/>
      <c r="F73" s="300"/>
    </row>
    <row r="74" spans="2:14" ht="15" x14ac:dyDescent="0.25">
      <c r="B74" s="346" t="str">
        <f>IF('(2) Volume used'!B39="", "", IF(OR('(2) Volume used'!B39="All other industrial uses", '(2) Volume used'!B39="All other consumer uses"), '(2) Volume used'!C39, '(2) Volume used'!B39))</f>
        <v/>
      </c>
      <c r="C74" s="346"/>
      <c r="D74" s="300"/>
      <c r="E74" s="300"/>
      <c r="F74" s="300"/>
    </row>
    <row r="75" spans="2:14" ht="15" x14ac:dyDescent="0.25">
      <c r="B75" s="346" t="str">
        <f>IF('(2) Volume used'!B40="", "", IF(OR('(2) Volume used'!B40="All other industrial uses", '(2) Volume used'!B40="All other consumer uses"), '(2) Volume used'!C40, '(2) Volume used'!B40))</f>
        <v/>
      </c>
      <c r="C75" s="346"/>
      <c r="D75" s="300"/>
      <c r="E75" s="300"/>
      <c r="F75" s="300"/>
    </row>
    <row r="76" spans="2:14" ht="42.75" customHeight="1" x14ac:dyDescent="0.25">
      <c r="B76" s="179" t="s">
        <v>130</v>
      </c>
      <c r="C76" s="176" t="s">
        <v>577</v>
      </c>
      <c r="D76" s="333" t="s">
        <v>579</v>
      </c>
      <c r="E76" s="333"/>
      <c r="F76" s="333"/>
    </row>
    <row r="77" spans="2:14" ht="15" x14ac:dyDescent="0.25">
      <c r="B77" s="89"/>
      <c r="C77" s="90"/>
      <c r="D77" s="91"/>
      <c r="E77" s="91"/>
      <c r="F77" s="91"/>
      <c r="G77" s="91"/>
      <c r="H77" s="91"/>
      <c r="I77" s="92"/>
      <c r="J77" s="92"/>
      <c r="K77" s="91"/>
      <c r="L77" s="91"/>
      <c r="M77" s="92"/>
      <c r="N77" s="92"/>
    </row>
    <row r="78" spans="2:14" ht="16.5" customHeight="1" x14ac:dyDescent="0.25">
      <c r="B78" s="59" t="s">
        <v>583</v>
      </c>
    </row>
    <row r="79" spans="2:14" ht="16.5" customHeight="1" x14ac:dyDescent="0.25"/>
    <row r="80" spans="2:14" ht="16.5" hidden="1" customHeight="1" x14ac:dyDescent="0.25"/>
    <row r="81" ht="16.5" hidden="1" customHeight="1" x14ac:dyDescent="0.25"/>
    <row r="82" ht="16.5" hidden="1" customHeight="1" x14ac:dyDescent="0.25"/>
    <row r="83" ht="16.5" hidden="1" customHeight="1" x14ac:dyDescent="0.25"/>
    <row r="84" ht="16.5" hidden="1" customHeight="1" x14ac:dyDescent="0.25"/>
    <row r="85" ht="16.5" hidden="1" customHeight="1" x14ac:dyDescent="0.25"/>
    <row r="86" ht="16.5" hidden="1" customHeight="1" x14ac:dyDescent="0.25"/>
    <row r="87" ht="16.5" hidden="1" customHeight="1" x14ac:dyDescent="0.25"/>
    <row r="88" ht="16.5" hidden="1" customHeight="1" x14ac:dyDescent="0.25"/>
    <row r="89" ht="16.5" hidden="1" customHeight="1" x14ac:dyDescent="0.25"/>
    <row r="90" ht="16.5" hidden="1" customHeight="1" x14ac:dyDescent="0.25"/>
    <row r="91" ht="16.5" hidden="1" customHeight="1" x14ac:dyDescent="0.25"/>
    <row r="92" ht="16.5" hidden="1" customHeight="1" x14ac:dyDescent="0.25"/>
    <row r="93" ht="16.5" hidden="1" customHeight="1" x14ac:dyDescent="0.25"/>
    <row r="94" ht="16.5" hidden="1" customHeight="1" x14ac:dyDescent="0.25"/>
    <row r="95" ht="16.5" hidden="1" customHeight="1" x14ac:dyDescent="0.25"/>
    <row r="96" ht="16.5" hidden="1" customHeight="1" x14ac:dyDescent="0.25"/>
    <row r="97" ht="16.5" hidden="1" customHeight="1" x14ac:dyDescent="0.25"/>
    <row r="98" ht="16.5" hidden="1" customHeight="1" x14ac:dyDescent="0.25"/>
    <row r="99" ht="16.5" hidden="1" customHeight="1" x14ac:dyDescent="0.25"/>
    <row r="100" ht="16.5" hidden="1" customHeight="1" x14ac:dyDescent="0.25"/>
    <row r="101" ht="16.5" hidden="1" customHeight="1" x14ac:dyDescent="0.25"/>
    <row r="102" ht="16.5" hidden="1" customHeight="1" x14ac:dyDescent="0.25"/>
    <row r="103" ht="16.5" hidden="1" customHeight="1" x14ac:dyDescent="0.25"/>
    <row r="104" ht="16.5" hidden="1" customHeight="1" x14ac:dyDescent="0.25"/>
    <row r="105" ht="16.5" hidden="1" customHeight="1" x14ac:dyDescent="0.25"/>
    <row r="106" ht="16.5" hidden="1" customHeight="1" x14ac:dyDescent="0.25"/>
    <row r="107" ht="16.5" hidden="1" customHeight="1" x14ac:dyDescent="0.25"/>
    <row r="108" ht="16.5" hidden="1" customHeight="1" x14ac:dyDescent="0.25"/>
    <row r="109" ht="16.5" hidden="1" customHeight="1" x14ac:dyDescent="0.25"/>
    <row r="110" ht="16.5" hidden="1" customHeight="1" x14ac:dyDescent="0.25"/>
    <row r="111" ht="16.5" hidden="1" customHeight="1" x14ac:dyDescent="0.25"/>
    <row r="112" ht="16.5" hidden="1" customHeight="1" x14ac:dyDescent="0.25"/>
    <row r="113" ht="16.5" hidden="1" customHeight="1" x14ac:dyDescent="0.25"/>
    <row r="114" ht="16.5" hidden="1" customHeight="1" x14ac:dyDescent="0.25"/>
    <row r="115" ht="16.5" hidden="1" customHeight="1" x14ac:dyDescent="0.25"/>
    <row r="116" ht="16.5" hidden="1" customHeight="1" x14ac:dyDescent="0.25"/>
    <row r="117" ht="16.5" hidden="1" customHeight="1" x14ac:dyDescent="0.25"/>
    <row r="118" ht="16.5" hidden="1" customHeight="1" x14ac:dyDescent="0.25"/>
    <row r="119" ht="16.5" hidden="1" customHeight="1" x14ac:dyDescent="0.25"/>
    <row r="120" ht="16.5" hidden="1" customHeight="1" x14ac:dyDescent="0.25"/>
    <row r="121" ht="16.5" hidden="1" customHeight="1" x14ac:dyDescent="0.25"/>
    <row r="122" ht="16.5" hidden="1" customHeight="1" x14ac:dyDescent="0.25"/>
    <row r="123" ht="16.5" hidden="1" customHeight="1" x14ac:dyDescent="0.25"/>
    <row r="124" ht="16.5" hidden="1" customHeight="1" x14ac:dyDescent="0.25"/>
    <row r="125" ht="16.5" hidden="1" customHeight="1" x14ac:dyDescent="0.25"/>
    <row r="126" ht="16.5" hidden="1" customHeight="1" x14ac:dyDescent="0.25"/>
    <row r="127" ht="16.5" hidden="1" customHeight="1" x14ac:dyDescent="0.25"/>
    <row r="128" ht="16.5" hidden="1" customHeight="1" x14ac:dyDescent="0.25"/>
    <row r="129" ht="16.5" hidden="1" customHeight="1" x14ac:dyDescent="0.25"/>
    <row r="130" ht="16.5" hidden="1" customHeight="1" x14ac:dyDescent="0.25"/>
    <row r="131" ht="16.5" hidden="1" customHeight="1" x14ac:dyDescent="0.25"/>
    <row r="132" ht="16.5" hidden="1" customHeight="1" x14ac:dyDescent="0.25"/>
    <row r="133" ht="16.5" hidden="1" customHeight="1" x14ac:dyDescent="0.25"/>
    <row r="134" ht="16.5" hidden="1" customHeight="1" x14ac:dyDescent="0.25"/>
    <row r="135" ht="16.5" hidden="1" customHeight="1" x14ac:dyDescent="0.25"/>
    <row r="136" ht="16.5" hidden="1" customHeight="1" x14ac:dyDescent="0.25"/>
    <row r="137" ht="16.5" hidden="1" customHeight="1" x14ac:dyDescent="0.25"/>
    <row r="138" ht="16.5" hidden="1" customHeight="1" x14ac:dyDescent="0.25"/>
    <row r="139" ht="16.5" hidden="1" customHeight="1" x14ac:dyDescent="0.25"/>
    <row r="140" ht="16.5" hidden="1" customHeight="1" x14ac:dyDescent="0.25"/>
    <row r="141" ht="16.5" hidden="1" customHeight="1" x14ac:dyDescent="0.25"/>
    <row r="142" ht="16.5" hidden="1" customHeight="1" x14ac:dyDescent="0.25"/>
    <row r="143" ht="16.5" hidden="1" customHeight="1" x14ac:dyDescent="0.25"/>
    <row r="144" ht="16.5" hidden="1" customHeight="1" x14ac:dyDescent="0.25"/>
    <row r="145" ht="16.5" hidden="1" customHeight="1" x14ac:dyDescent="0.25"/>
    <row r="146" ht="16.5" hidden="1" customHeight="1" x14ac:dyDescent="0.25"/>
    <row r="147" ht="16.5" hidden="1" customHeight="1" x14ac:dyDescent="0.25"/>
    <row r="148" ht="16.5" hidden="1" customHeight="1" x14ac:dyDescent="0.25"/>
    <row r="149" ht="16.5" hidden="1" customHeight="1" x14ac:dyDescent="0.25"/>
    <row r="150" ht="16.5" hidden="1" customHeight="1" x14ac:dyDescent="0.25"/>
    <row r="151" ht="16.5" hidden="1" customHeight="1" x14ac:dyDescent="0.25"/>
    <row r="152" ht="16.5" hidden="1" customHeight="1" x14ac:dyDescent="0.25"/>
    <row r="153" ht="16.5" hidden="1" customHeight="1" x14ac:dyDescent="0.25"/>
    <row r="154" ht="16.5" hidden="1" customHeight="1" x14ac:dyDescent="0.25"/>
    <row r="155" ht="16.5" hidden="1" customHeight="1" x14ac:dyDescent="0.25"/>
    <row r="156" ht="16.5" hidden="1" customHeight="1" x14ac:dyDescent="0.25"/>
    <row r="157" ht="16.5" hidden="1" customHeight="1" x14ac:dyDescent="0.25"/>
    <row r="158" ht="16.5" hidden="1" customHeight="1" x14ac:dyDescent="0.25"/>
    <row r="159" ht="16.5" hidden="1" customHeight="1" x14ac:dyDescent="0.25"/>
    <row r="160" ht="16.5" hidden="1" customHeight="1" x14ac:dyDescent="0.25"/>
    <row r="161" ht="16.5" hidden="1" customHeight="1" x14ac:dyDescent="0.25"/>
    <row r="162" ht="16.5" hidden="1" customHeight="1" x14ac:dyDescent="0.25"/>
    <row r="163" ht="16.5" hidden="1" customHeight="1" x14ac:dyDescent="0.25"/>
    <row r="164" ht="16.5" hidden="1" customHeight="1" x14ac:dyDescent="0.25"/>
    <row r="165" ht="16.5" hidden="1" customHeight="1" x14ac:dyDescent="0.25"/>
    <row r="166" ht="16.5" hidden="1" customHeight="1" x14ac:dyDescent="0.25"/>
    <row r="167" ht="16.5" hidden="1" customHeight="1" x14ac:dyDescent="0.25"/>
    <row r="168" ht="16.5" hidden="1" customHeight="1" x14ac:dyDescent="0.25"/>
    <row r="169" ht="16.5" hidden="1" customHeight="1" x14ac:dyDescent="0.25"/>
    <row r="170" ht="16.5" hidden="1" customHeight="1" x14ac:dyDescent="0.25"/>
    <row r="171" ht="16.5" hidden="1" customHeight="1" x14ac:dyDescent="0.25"/>
    <row r="172" ht="16.5" hidden="1" customHeight="1" x14ac:dyDescent="0.25"/>
    <row r="173" ht="16.5" hidden="1" customHeight="1" x14ac:dyDescent="0.25"/>
    <row r="174" ht="16.5" hidden="1" customHeight="1" x14ac:dyDescent="0.25"/>
    <row r="175" ht="16.5" hidden="1" customHeight="1" x14ac:dyDescent="0.25"/>
  </sheetData>
  <sheetProtection sheet="1" objects="1" scenarios="1"/>
  <mergeCells count="149">
    <mergeCell ref="B74:C74"/>
    <mergeCell ref="D74:F74"/>
    <mergeCell ref="B75:C75"/>
    <mergeCell ref="D75:F75"/>
    <mergeCell ref="D76:F76"/>
    <mergeCell ref="B71:C71"/>
    <mergeCell ref="D71:F71"/>
    <mergeCell ref="B72:C72"/>
    <mergeCell ref="D72:F72"/>
    <mergeCell ref="B73:C73"/>
    <mergeCell ref="D73:F73"/>
    <mergeCell ref="B68:C68"/>
    <mergeCell ref="D68:F68"/>
    <mergeCell ref="B69:C69"/>
    <mergeCell ref="D69:F69"/>
    <mergeCell ref="B70:C70"/>
    <mergeCell ref="D70:F70"/>
    <mergeCell ref="B65:C65"/>
    <mergeCell ref="D65:F65"/>
    <mergeCell ref="B66:C66"/>
    <mergeCell ref="D66:F66"/>
    <mergeCell ref="B67:C67"/>
    <mergeCell ref="D67:F67"/>
    <mergeCell ref="B58:C58"/>
    <mergeCell ref="E58:G58"/>
    <mergeCell ref="E59:G59"/>
    <mergeCell ref="B63:C63"/>
    <mergeCell ref="D63:F64"/>
    <mergeCell ref="B64:C64"/>
    <mergeCell ref="B55:C55"/>
    <mergeCell ref="E55:G55"/>
    <mergeCell ref="B56:C56"/>
    <mergeCell ref="E56:G56"/>
    <mergeCell ref="B57:C57"/>
    <mergeCell ref="E57:G57"/>
    <mergeCell ref="B53:C53"/>
    <mergeCell ref="E53:G53"/>
    <mergeCell ref="B54:C54"/>
    <mergeCell ref="E54:G54"/>
    <mergeCell ref="B49:C49"/>
    <mergeCell ref="E49:G49"/>
    <mergeCell ref="B50:C50"/>
    <mergeCell ref="E50:G50"/>
    <mergeCell ref="B51:C51"/>
    <mergeCell ref="E51:G51"/>
    <mergeCell ref="B46:C46"/>
    <mergeCell ref="D46:D47"/>
    <mergeCell ref="E46:G47"/>
    <mergeCell ref="B47:C47"/>
    <mergeCell ref="B48:C48"/>
    <mergeCell ref="E48:G48"/>
    <mergeCell ref="B39:C39"/>
    <mergeCell ref="E39:G39"/>
    <mergeCell ref="B52:C52"/>
    <mergeCell ref="E52:G52"/>
    <mergeCell ref="D40:G40"/>
    <mergeCell ref="I40:K40"/>
    <mergeCell ref="B37:C37"/>
    <mergeCell ref="E37:G37"/>
    <mergeCell ref="I37:K37"/>
    <mergeCell ref="M37:N37"/>
    <mergeCell ref="B38:C38"/>
    <mergeCell ref="E38:G38"/>
    <mergeCell ref="I38:K38"/>
    <mergeCell ref="M38:N38"/>
    <mergeCell ref="B35:C35"/>
    <mergeCell ref="E35:G35"/>
    <mergeCell ref="I35:K35"/>
    <mergeCell ref="M35:N35"/>
    <mergeCell ref="B36:C36"/>
    <mergeCell ref="E36:G36"/>
    <mergeCell ref="I36:K36"/>
    <mergeCell ref="M36:N36"/>
    <mergeCell ref="I39:K39"/>
    <mergeCell ref="M39:N39"/>
    <mergeCell ref="B32:C32"/>
    <mergeCell ref="E32:G32"/>
    <mergeCell ref="I32:K32"/>
    <mergeCell ref="M32:N32"/>
    <mergeCell ref="B33:C33"/>
    <mergeCell ref="E33:G33"/>
    <mergeCell ref="I33:K33"/>
    <mergeCell ref="M33:N33"/>
    <mergeCell ref="B34:C34"/>
    <mergeCell ref="E34:G34"/>
    <mergeCell ref="I34:K34"/>
    <mergeCell ref="M34:N34"/>
    <mergeCell ref="B29:C29"/>
    <mergeCell ref="E29:G29"/>
    <mergeCell ref="I29:K29"/>
    <mergeCell ref="M29:N29"/>
    <mergeCell ref="B30:C30"/>
    <mergeCell ref="E30:G30"/>
    <mergeCell ref="I30:K30"/>
    <mergeCell ref="M30:N30"/>
    <mergeCell ref="B31:C31"/>
    <mergeCell ref="E31:G31"/>
    <mergeCell ref="I31:K31"/>
    <mergeCell ref="M31:N31"/>
    <mergeCell ref="L27:N27"/>
    <mergeCell ref="O27:Q27"/>
    <mergeCell ref="B28:C28"/>
    <mergeCell ref="I28:K28"/>
    <mergeCell ref="B20:C20"/>
    <mergeCell ref="B23:G23"/>
    <mergeCell ref="B27:C27"/>
    <mergeCell ref="D27:G28"/>
    <mergeCell ref="H27:K27"/>
    <mergeCell ref="H20:K20"/>
    <mergeCell ref="H21:K21"/>
    <mergeCell ref="B17:C17"/>
    <mergeCell ref="B18:C18"/>
    <mergeCell ref="B19:C19"/>
    <mergeCell ref="B14:C14"/>
    <mergeCell ref="B15:C15"/>
    <mergeCell ref="B16:C16"/>
    <mergeCell ref="H14:K14"/>
    <mergeCell ref="H15:K15"/>
    <mergeCell ref="H16:K16"/>
    <mergeCell ref="H17:K17"/>
    <mergeCell ref="H18:K18"/>
    <mergeCell ref="H19:K19"/>
    <mergeCell ref="B11:C11"/>
    <mergeCell ref="B12:C12"/>
    <mergeCell ref="B13:C13"/>
    <mergeCell ref="B4:H4"/>
    <mergeCell ref="B8:C8"/>
    <mergeCell ref="D8:G8"/>
    <mergeCell ref="B9:C9"/>
    <mergeCell ref="B10:C10"/>
    <mergeCell ref="H11:K11"/>
    <mergeCell ref="H10:K10"/>
    <mergeCell ref="H8:K9"/>
    <mergeCell ref="H12:K12"/>
    <mergeCell ref="H13:K13"/>
    <mergeCell ref="I55:K55"/>
    <mergeCell ref="I56:K56"/>
    <mergeCell ref="I57:K57"/>
    <mergeCell ref="I58:K58"/>
    <mergeCell ref="I59:K59"/>
    <mergeCell ref="I47:K47"/>
    <mergeCell ref="H46:K46"/>
    <mergeCell ref="I48:K48"/>
    <mergeCell ref="I49:K49"/>
    <mergeCell ref="I50:K50"/>
    <mergeCell ref="I51:K51"/>
    <mergeCell ref="I52:K52"/>
    <mergeCell ref="I53:K53"/>
    <mergeCell ref="I54:K54"/>
  </mergeCells>
  <conditionalFormatting sqref="D11:F20">
    <cfRule type="notContainsBlanks" dxfId="140" priority="91">
      <formula>LEN(TRIM(D11))&gt;0</formula>
    </cfRule>
  </conditionalFormatting>
  <conditionalFormatting sqref="G11:G20">
    <cfRule type="expression" dxfId="139" priority="92">
      <formula>OR($D11="Other function", $E11="Other function",$F11="Other function")</formula>
    </cfRule>
  </conditionalFormatting>
  <conditionalFormatting sqref="E49:E58">
    <cfRule type="notContainsBlanks" dxfId="138" priority="90">
      <formula>LEN(TRIM(E49))&gt;0</formula>
    </cfRule>
  </conditionalFormatting>
  <conditionalFormatting sqref="H11">
    <cfRule type="notContainsBlanks" dxfId="137" priority="89">
      <formula>LEN(TRIM(H11))&gt;0</formula>
    </cfRule>
  </conditionalFormatting>
  <conditionalFormatting sqref="H30">
    <cfRule type="notContainsBlanks" dxfId="136" priority="88">
      <formula>LEN(TRIM(H30))&gt;0</formula>
    </cfRule>
  </conditionalFormatting>
  <conditionalFormatting sqref="L30:L39">
    <cfRule type="notContainsBlanks" dxfId="135" priority="87">
      <formula>LEN(TRIM(L30))&gt;0</formula>
    </cfRule>
  </conditionalFormatting>
  <conditionalFormatting sqref="O30:O39">
    <cfRule type="notContainsBlanks" dxfId="134" priority="86">
      <formula>LEN(TRIM(O30))&gt;0</formula>
    </cfRule>
  </conditionalFormatting>
  <conditionalFormatting sqref="Q30">
    <cfRule type="notContainsBlanks" dxfId="133" priority="85">
      <formula>LEN(TRIM(Q30))&gt;0</formula>
    </cfRule>
  </conditionalFormatting>
  <conditionalFormatting sqref="H49:H58">
    <cfRule type="notContainsBlanks" dxfId="132" priority="84">
      <formula>LEN(TRIM(H49))&gt;0</formula>
    </cfRule>
  </conditionalFormatting>
  <conditionalFormatting sqref="D30:D39">
    <cfRule type="notContainsBlanks" dxfId="131" priority="83">
      <formula>LEN(TRIM(D30))&gt;0</formula>
    </cfRule>
  </conditionalFormatting>
  <conditionalFormatting sqref="L30:L39 O30:O39 Q30:Q39 H30:I39">
    <cfRule type="expression" dxfId="130" priority="28">
      <formula>OR($D30="No", $D30="Don't know")</formula>
    </cfRule>
  </conditionalFormatting>
  <conditionalFormatting sqref="H31">
    <cfRule type="notContainsBlanks" dxfId="129" priority="75">
      <formula>LEN(TRIM(H31))&gt;0</formula>
    </cfRule>
  </conditionalFormatting>
  <conditionalFormatting sqref="L31">
    <cfRule type="notContainsBlanks" dxfId="128" priority="74">
      <formula>LEN(TRIM(L31))&gt;0</formula>
    </cfRule>
  </conditionalFormatting>
  <conditionalFormatting sqref="O31">
    <cfRule type="notContainsBlanks" dxfId="127" priority="73">
      <formula>LEN(TRIM(O31))&gt;0</formula>
    </cfRule>
  </conditionalFormatting>
  <conditionalFormatting sqref="Q31">
    <cfRule type="notContainsBlanks" dxfId="126" priority="72">
      <formula>LEN(TRIM(Q31))&gt;0</formula>
    </cfRule>
  </conditionalFormatting>
  <conditionalFormatting sqref="H50">
    <cfRule type="notContainsBlanks" dxfId="125" priority="71">
      <formula>LEN(TRIM(H50))&gt;0</formula>
    </cfRule>
  </conditionalFormatting>
  <conditionalFormatting sqref="H32">
    <cfRule type="notContainsBlanks" dxfId="124" priority="70">
      <formula>LEN(TRIM(H32))&gt;0</formula>
    </cfRule>
  </conditionalFormatting>
  <conditionalFormatting sqref="L32">
    <cfRule type="notContainsBlanks" dxfId="123" priority="69">
      <formula>LEN(TRIM(L32))&gt;0</formula>
    </cfRule>
  </conditionalFormatting>
  <conditionalFormatting sqref="O32">
    <cfRule type="notContainsBlanks" dxfId="122" priority="68">
      <formula>LEN(TRIM(O32))&gt;0</formula>
    </cfRule>
  </conditionalFormatting>
  <conditionalFormatting sqref="Q32">
    <cfRule type="notContainsBlanks" dxfId="121" priority="67">
      <formula>LEN(TRIM(Q32))&gt;0</formula>
    </cfRule>
  </conditionalFormatting>
  <conditionalFormatting sqref="H51">
    <cfRule type="notContainsBlanks" dxfId="120" priority="66">
      <formula>LEN(TRIM(H51))&gt;0</formula>
    </cfRule>
  </conditionalFormatting>
  <conditionalFormatting sqref="H33">
    <cfRule type="notContainsBlanks" dxfId="119" priority="65">
      <formula>LEN(TRIM(H33))&gt;0</formula>
    </cfRule>
  </conditionalFormatting>
  <conditionalFormatting sqref="L33">
    <cfRule type="notContainsBlanks" dxfId="118" priority="64">
      <formula>LEN(TRIM(L33))&gt;0</formula>
    </cfRule>
  </conditionalFormatting>
  <conditionalFormatting sqref="O33">
    <cfRule type="notContainsBlanks" dxfId="117" priority="63">
      <formula>LEN(TRIM(O33))&gt;0</formula>
    </cfRule>
  </conditionalFormatting>
  <conditionalFormatting sqref="Q33">
    <cfRule type="notContainsBlanks" dxfId="116" priority="62">
      <formula>LEN(TRIM(Q33))&gt;0</formula>
    </cfRule>
  </conditionalFormatting>
  <conditionalFormatting sqref="H52">
    <cfRule type="notContainsBlanks" dxfId="115" priority="61">
      <formula>LEN(TRIM(H52))&gt;0</formula>
    </cfRule>
  </conditionalFormatting>
  <conditionalFormatting sqref="H34">
    <cfRule type="notContainsBlanks" dxfId="114" priority="60">
      <formula>LEN(TRIM(H34))&gt;0</formula>
    </cfRule>
  </conditionalFormatting>
  <conditionalFormatting sqref="L34">
    <cfRule type="notContainsBlanks" dxfId="113" priority="59">
      <formula>LEN(TRIM(L34))&gt;0</formula>
    </cfRule>
  </conditionalFormatting>
  <conditionalFormatting sqref="O34">
    <cfRule type="notContainsBlanks" dxfId="112" priority="58">
      <formula>LEN(TRIM(O34))&gt;0</formula>
    </cfRule>
  </conditionalFormatting>
  <conditionalFormatting sqref="Q34">
    <cfRule type="notContainsBlanks" dxfId="111" priority="57">
      <formula>LEN(TRIM(Q34))&gt;0</formula>
    </cfRule>
  </conditionalFormatting>
  <conditionalFormatting sqref="H53">
    <cfRule type="notContainsBlanks" dxfId="110" priority="56">
      <formula>LEN(TRIM(H53))&gt;0</formula>
    </cfRule>
  </conditionalFormatting>
  <conditionalFormatting sqref="H35">
    <cfRule type="notContainsBlanks" dxfId="109" priority="55">
      <formula>LEN(TRIM(H35))&gt;0</formula>
    </cfRule>
  </conditionalFormatting>
  <conditionalFormatting sqref="L35">
    <cfRule type="notContainsBlanks" dxfId="108" priority="54">
      <formula>LEN(TRIM(L35))&gt;0</formula>
    </cfRule>
  </conditionalFormatting>
  <conditionalFormatting sqref="O35">
    <cfRule type="notContainsBlanks" dxfId="107" priority="53">
      <formula>LEN(TRIM(O35))&gt;0</formula>
    </cfRule>
  </conditionalFormatting>
  <conditionalFormatting sqref="Q35">
    <cfRule type="notContainsBlanks" dxfId="106" priority="52">
      <formula>LEN(TRIM(Q35))&gt;0</formula>
    </cfRule>
  </conditionalFormatting>
  <conditionalFormatting sqref="H54">
    <cfRule type="notContainsBlanks" dxfId="105" priority="51">
      <formula>LEN(TRIM(H54))&gt;0</formula>
    </cfRule>
  </conditionalFormatting>
  <conditionalFormatting sqref="H36">
    <cfRule type="notContainsBlanks" dxfId="104" priority="50">
      <formula>LEN(TRIM(H36))&gt;0</formula>
    </cfRule>
  </conditionalFormatting>
  <conditionalFormatting sqref="L36">
    <cfRule type="notContainsBlanks" dxfId="103" priority="49">
      <formula>LEN(TRIM(L36))&gt;0</formula>
    </cfRule>
  </conditionalFormatting>
  <conditionalFormatting sqref="O36">
    <cfRule type="notContainsBlanks" dxfId="102" priority="48">
      <formula>LEN(TRIM(O36))&gt;0</formula>
    </cfRule>
  </conditionalFormatting>
  <conditionalFormatting sqref="Q36">
    <cfRule type="notContainsBlanks" dxfId="101" priority="47">
      <formula>LEN(TRIM(Q36))&gt;0</formula>
    </cfRule>
  </conditionalFormatting>
  <conditionalFormatting sqref="H55">
    <cfRule type="notContainsBlanks" dxfId="100" priority="46">
      <formula>LEN(TRIM(H55))&gt;0</formula>
    </cfRule>
  </conditionalFormatting>
  <conditionalFormatting sqref="H37">
    <cfRule type="notContainsBlanks" dxfId="99" priority="45">
      <formula>LEN(TRIM(H37))&gt;0</formula>
    </cfRule>
  </conditionalFormatting>
  <conditionalFormatting sqref="L37">
    <cfRule type="notContainsBlanks" dxfId="98" priority="44">
      <formula>LEN(TRIM(L37))&gt;0</formula>
    </cfRule>
  </conditionalFormatting>
  <conditionalFormatting sqref="O37">
    <cfRule type="notContainsBlanks" dxfId="97" priority="43">
      <formula>LEN(TRIM(O37))&gt;0</formula>
    </cfRule>
  </conditionalFormatting>
  <conditionalFormatting sqref="Q37">
    <cfRule type="notContainsBlanks" dxfId="96" priority="42">
      <formula>LEN(TRIM(Q37))&gt;0</formula>
    </cfRule>
  </conditionalFormatting>
  <conditionalFormatting sqref="H56">
    <cfRule type="notContainsBlanks" dxfId="95" priority="41">
      <formula>LEN(TRIM(H56))&gt;0</formula>
    </cfRule>
  </conditionalFormatting>
  <conditionalFormatting sqref="H38">
    <cfRule type="notContainsBlanks" dxfId="94" priority="40">
      <formula>LEN(TRIM(H38))&gt;0</formula>
    </cfRule>
  </conditionalFormatting>
  <conditionalFormatting sqref="L38">
    <cfRule type="notContainsBlanks" dxfId="93" priority="39">
      <formula>LEN(TRIM(L38))&gt;0</formula>
    </cfRule>
  </conditionalFormatting>
  <conditionalFormatting sqref="O38">
    <cfRule type="notContainsBlanks" dxfId="92" priority="38">
      <formula>LEN(TRIM(O38))&gt;0</formula>
    </cfRule>
  </conditionalFormatting>
  <conditionalFormatting sqref="Q38">
    <cfRule type="notContainsBlanks" dxfId="91" priority="37">
      <formula>LEN(TRIM(Q38))&gt;0</formula>
    </cfRule>
  </conditionalFormatting>
  <conditionalFormatting sqref="H57">
    <cfRule type="notContainsBlanks" dxfId="90" priority="36">
      <formula>LEN(TRIM(H57))&gt;0</formula>
    </cfRule>
  </conditionalFormatting>
  <conditionalFormatting sqref="H39">
    <cfRule type="notContainsBlanks" dxfId="89" priority="35">
      <formula>LEN(TRIM(H39))&gt;0</formula>
    </cfRule>
  </conditionalFormatting>
  <conditionalFormatting sqref="L39">
    <cfRule type="notContainsBlanks" dxfId="88" priority="34">
      <formula>LEN(TRIM(L39))&gt;0</formula>
    </cfRule>
  </conditionalFormatting>
  <conditionalFormatting sqref="O39">
    <cfRule type="notContainsBlanks" dxfId="87" priority="33">
      <formula>LEN(TRIM(O39))&gt;0</formula>
    </cfRule>
  </conditionalFormatting>
  <conditionalFormatting sqref="Q39">
    <cfRule type="notContainsBlanks" dxfId="86" priority="32">
      <formula>LEN(TRIM(Q39))&gt;0</formula>
    </cfRule>
  </conditionalFormatting>
  <conditionalFormatting sqref="H58">
    <cfRule type="notContainsBlanks" dxfId="85" priority="31">
      <formula>LEN(TRIM(H58))&gt;0</formula>
    </cfRule>
  </conditionalFormatting>
  <conditionalFormatting sqref="D49:D58">
    <cfRule type="notContainsBlanks" dxfId="84" priority="30">
      <formula>LEN(TRIM(D49))&gt;0</formula>
    </cfRule>
  </conditionalFormatting>
  <conditionalFormatting sqref="I31:K39 I30">
    <cfRule type="notContainsBlanks" dxfId="83" priority="76">
      <formula>LEN(TRIM(I30))&gt;0</formula>
    </cfRule>
  </conditionalFormatting>
  <conditionalFormatting sqref="E49:G58">
    <cfRule type="expression" dxfId="82" priority="27">
      <formula>OR($D49="No", $D49="Don't know")</formula>
    </cfRule>
  </conditionalFormatting>
  <conditionalFormatting sqref="M30:M39">
    <cfRule type="expression" dxfId="81" priority="22">
      <formula>OR($D30="No", $D30="Don't know")</formula>
    </cfRule>
  </conditionalFormatting>
  <conditionalFormatting sqref="M30:M39">
    <cfRule type="notContainsBlanks" dxfId="80" priority="23">
      <formula>LEN(TRIM(M30))&gt;0</formula>
    </cfRule>
  </conditionalFormatting>
  <conditionalFormatting sqref="M30:N39">
    <cfRule type="expression" dxfId="79" priority="21">
      <formula>OR($L30="Yes, the same functionality", $L30="Don't know")</formula>
    </cfRule>
  </conditionalFormatting>
  <conditionalFormatting sqref="P30:P39">
    <cfRule type="expression" dxfId="78" priority="19">
      <formula>OR($D30="No", $D30="Don't know")</formula>
    </cfRule>
  </conditionalFormatting>
  <conditionalFormatting sqref="P30:P39">
    <cfRule type="notContainsBlanks" dxfId="77" priority="20">
      <formula>LEN(TRIM(P30))&gt;0</formula>
    </cfRule>
  </conditionalFormatting>
  <conditionalFormatting sqref="P30:P39">
    <cfRule type="expression" dxfId="76" priority="18">
      <formula>$O30="Yes, both the cost of raw materials and processing is the same."</formula>
    </cfRule>
  </conditionalFormatting>
  <conditionalFormatting sqref="H49:I49 H50:H58">
    <cfRule type="expression" dxfId="75" priority="16">
      <formula>OR($D30="No", $D30="Don't know")</formula>
    </cfRule>
  </conditionalFormatting>
  <conditionalFormatting sqref="I49">
    <cfRule type="notContainsBlanks" dxfId="74" priority="17">
      <formula>LEN(TRIM(I49))&gt;0</formula>
    </cfRule>
  </conditionalFormatting>
  <conditionalFormatting sqref="D66:D75">
    <cfRule type="notContainsBlanks" dxfId="73" priority="8">
      <formula>LEN(TRIM(D66))&gt;0</formula>
    </cfRule>
  </conditionalFormatting>
  <conditionalFormatting sqref="D66:D75">
    <cfRule type="expression" dxfId="72" priority="7">
      <formula>OR(#REF!="No", #REF!="Don't know")</formula>
    </cfRule>
  </conditionalFormatting>
  <conditionalFormatting sqref="I49">
    <cfRule type="expression" dxfId="71" priority="480">
      <formula>$H49="No"</formula>
    </cfRule>
  </conditionalFormatting>
  <conditionalFormatting sqref="H12:H19">
    <cfRule type="notContainsBlanks" dxfId="70" priority="6">
      <formula>LEN(TRIM(H12))&gt;0</formula>
    </cfRule>
  </conditionalFormatting>
  <conditionalFormatting sqref="H20">
    <cfRule type="notContainsBlanks" dxfId="69" priority="5">
      <formula>LEN(TRIM(H20))&gt;0</formula>
    </cfRule>
  </conditionalFormatting>
  <conditionalFormatting sqref="I50:I58">
    <cfRule type="expression" dxfId="68" priority="2">
      <formula>OR($D31="No", $D31="Don't know")</formula>
    </cfRule>
  </conditionalFormatting>
  <conditionalFormatting sqref="I50:I58">
    <cfRule type="notContainsBlanks" dxfId="67" priority="3">
      <formula>LEN(TRIM(I50))&gt;0</formula>
    </cfRule>
  </conditionalFormatting>
  <conditionalFormatting sqref="I50:I58">
    <cfRule type="expression" dxfId="66" priority="4">
      <formula>$H50="No"</formula>
    </cfRule>
  </conditionalFormatting>
  <conditionalFormatting sqref="G11:G20">
    <cfRule type="notContainsBlanks" dxfId="65" priority="1">
      <formula>LEN(TRIM(G11))&gt;0</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5">
        <x14:dataValidation type="list" allowBlank="1" showInputMessage="1" showErrorMessage="1" xr:uid="{B997E397-2289-4628-AA91-1794F0BCE8BC}">
          <x14:formula1>
            <xm:f>'Dropdown options - TO HIDE'!$I$10:$I$12</xm:f>
          </x14:formula1>
          <xm:sqref>D30:D39 D49:D58</xm:sqref>
        </x14:dataValidation>
        <x14:dataValidation type="list" allowBlank="1" showInputMessage="1" showErrorMessage="1" xr:uid="{94D528D5-52C0-4AA1-BB9D-A46A5A886CA0}">
          <x14:formula1>
            <xm:f>'Dropdown options - TO HIDE'!$I$15:$I$17</xm:f>
          </x14:formula1>
          <xm:sqref>L30:L39</xm:sqref>
        </x14:dataValidation>
        <x14:dataValidation type="list" allowBlank="1" showInputMessage="1" showErrorMessage="1" xr:uid="{A1A31390-B505-4671-A26C-857F1486C5D0}">
          <x14:formula1>
            <xm:f>'Dropdown options - TO HIDE'!$E$24:$E$27</xm:f>
          </x14:formula1>
          <xm:sqref>O30:O39</xm:sqref>
        </x14:dataValidation>
        <x14:dataValidation type="list" allowBlank="1" showInputMessage="1" showErrorMessage="1" xr:uid="{D8B97B28-0334-4B8A-BC8C-6D4AA5805EE3}">
          <x14:formula1>
            <xm:f>'Dropdown options - TO HIDE'!$E$30:$E$34</xm:f>
          </x14:formula1>
          <xm:sqref>H49:H58</xm:sqref>
        </x14:dataValidation>
        <x14:dataValidation type="list" allowBlank="1" showInputMessage="1" showErrorMessage="1" xr:uid="{CC1AC74E-377B-49AE-A9E6-63AF96058F6F}">
          <x14:formula1>
            <xm:f>'Dropdown options - TO HIDE'!$G$3:$G$13</xm:f>
          </x14:formula1>
          <xm:sqref>D11:F20</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12">
    <tabColor theme="8"/>
  </sheetPr>
  <dimension ref="A1:I30"/>
  <sheetViews>
    <sheetView zoomScaleNormal="100" workbookViewId="0">
      <selection activeCell="C13" sqref="C13"/>
    </sheetView>
  </sheetViews>
  <sheetFormatPr defaultColWidth="0" defaultRowHeight="16.5" customHeight="1" zeroHeight="1" x14ac:dyDescent="0.3"/>
  <cols>
    <col min="1" max="1" width="6.85546875" style="1" customWidth="1"/>
    <col min="2" max="2" width="27" style="1" customWidth="1"/>
    <col min="3" max="3" width="23.140625" style="1" customWidth="1"/>
    <col min="4" max="4" width="26.42578125" style="1" customWidth="1"/>
    <col min="5" max="8" width="18.28515625" style="1" customWidth="1"/>
    <col min="9" max="9" width="3.140625" style="1" customWidth="1"/>
    <col min="10" max="16384" width="9.140625" style="1" hidden="1"/>
  </cols>
  <sheetData>
    <row r="1" spans="2:8" ht="15" x14ac:dyDescent="0.3"/>
    <row r="2" spans="2:8" ht="21" x14ac:dyDescent="0.4">
      <c r="B2" s="272" t="s">
        <v>557</v>
      </c>
      <c r="C2" s="272"/>
      <c r="D2" s="272"/>
      <c r="E2" s="272"/>
      <c r="F2" s="272"/>
      <c r="G2" s="272"/>
      <c r="H2" s="50"/>
    </row>
    <row r="3" spans="2:8" ht="15" x14ac:dyDescent="0.3">
      <c r="B3" s="29"/>
    </row>
    <row r="4" spans="2:8" ht="57.2" customHeight="1" x14ac:dyDescent="0.3">
      <c r="B4" s="351" t="s">
        <v>556</v>
      </c>
      <c r="C4" s="351"/>
      <c r="D4" s="351"/>
      <c r="E4" s="351"/>
      <c r="F4" s="351"/>
      <c r="G4" s="351"/>
      <c r="H4" s="351"/>
    </row>
    <row r="5" spans="2:8" ht="15" x14ac:dyDescent="0.3"/>
    <row r="6" spans="2:8" ht="15" x14ac:dyDescent="0.3">
      <c r="B6" s="30" t="s">
        <v>555</v>
      </c>
      <c r="C6" s="30"/>
      <c r="D6" s="30"/>
      <c r="E6" s="30"/>
      <c r="F6" s="30"/>
      <c r="G6" s="30"/>
      <c r="H6" s="30"/>
    </row>
    <row r="7" spans="2:8" ht="15" x14ac:dyDescent="0.3">
      <c r="B7" s="31"/>
      <c r="C7" s="31"/>
      <c r="D7" s="31"/>
      <c r="E7" s="31"/>
      <c r="F7" s="31"/>
      <c r="G7" s="31"/>
      <c r="H7" s="31"/>
    </row>
    <row r="8" spans="2:8" ht="15" customHeight="1" x14ac:dyDescent="0.3">
      <c r="B8" s="349" t="s">
        <v>599</v>
      </c>
      <c r="C8" s="292" t="s">
        <v>588</v>
      </c>
      <c r="D8" s="292"/>
      <c r="E8" s="292" t="s">
        <v>589</v>
      </c>
      <c r="F8" s="292"/>
      <c r="G8" s="292" t="s">
        <v>590</v>
      </c>
      <c r="H8" s="292"/>
    </row>
    <row r="9" spans="2:8" ht="32.25" customHeight="1" x14ac:dyDescent="0.3">
      <c r="B9" s="350"/>
      <c r="C9" s="292"/>
      <c r="D9" s="292"/>
      <c r="E9" s="292"/>
      <c r="F9" s="292"/>
      <c r="G9" s="292"/>
      <c r="H9" s="292"/>
    </row>
    <row r="10" spans="2:8" ht="24" customHeight="1" x14ac:dyDescent="0.3">
      <c r="B10" s="350"/>
      <c r="C10" s="175" t="s">
        <v>585</v>
      </c>
      <c r="D10" s="175" t="s">
        <v>347</v>
      </c>
      <c r="E10" s="175" t="s">
        <v>207</v>
      </c>
      <c r="F10" s="175" t="s">
        <v>183</v>
      </c>
      <c r="G10" s="175" t="s">
        <v>207</v>
      </c>
      <c r="H10" s="175" t="s">
        <v>183</v>
      </c>
    </row>
    <row r="11" spans="2:8" ht="33" customHeight="1" x14ac:dyDescent="0.3">
      <c r="B11" s="181" t="s">
        <v>130</v>
      </c>
      <c r="C11" s="177" t="s">
        <v>206</v>
      </c>
      <c r="D11" s="177" t="s">
        <v>586</v>
      </c>
      <c r="E11" s="348" t="s">
        <v>206</v>
      </c>
      <c r="F11" s="348"/>
      <c r="G11" s="348" t="s">
        <v>206</v>
      </c>
      <c r="H11" s="348"/>
    </row>
    <row r="12" spans="2:8" ht="14.25" customHeight="1" x14ac:dyDescent="0.3">
      <c r="B12" s="32" t="s">
        <v>129</v>
      </c>
      <c r="C12" s="94">
        <v>3</v>
      </c>
      <c r="D12" s="94" t="s">
        <v>348</v>
      </c>
      <c r="E12" s="94">
        <v>1000</v>
      </c>
      <c r="F12" s="94">
        <v>100</v>
      </c>
      <c r="G12" s="94">
        <v>500</v>
      </c>
      <c r="H12" s="94">
        <v>50</v>
      </c>
    </row>
    <row r="13" spans="2:8" ht="15" x14ac:dyDescent="0.3">
      <c r="B13" s="33" t="s">
        <v>103</v>
      </c>
      <c r="C13" s="36"/>
      <c r="D13" s="103"/>
      <c r="E13" s="36"/>
      <c r="F13" s="36"/>
      <c r="G13" s="36"/>
      <c r="H13" s="36"/>
    </row>
    <row r="14" spans="2:8" ht="15" x14ac:dyDescent="0.3">
      <c r="B14" s="33" t="s">
        <v>104</v>
      </c>
      <c r="C14" s="36"/>
      <c r="D14" s="103"/>
      <c r="E14" s="36"/>
      <c r="F14" s="36"/>
      <c r="G14" s="36"/>
      <c r="H14" s="36"/>
    </row>
    <row r="15" spans="2:8" ht="15" x14ac:dyDescent="0.3">
      <c r="B15" s="33" t="s">
        <v>105</v>
      </c>
      <c r="C15" s="36"/>
      <c r="D15" s="103"/>
      <c r="E15" s="36"/>
      <c r="F15" s="36"/>
      <c r="G15" s="36"/>
      <c r="H15" s="36"/>
    </row>
    <row r="16" spans="2:8" ht="15" x14ac:dyDescent="0.3">
      <c r="B16" s="33" t="s">
        <v>106</v>
      </c>
      <c r="C16" s="36"/>
      <c r="D16" s="103"/>
      <c r="E16" s="36"/>
      <c r="F16" s="36"/>
      <c r="G16" s="36"/>
      <c r="H16" s="36"/>
    </row>
    <row r="17" spans="2:8" ht="15" x14ac:dyDescent="0.3">
      <c r="B17" s="33" t="s">
        <v>107</v>
      </c>
      <c r="C17" s="36"/>
      <c r="D17" s="103"/>
      <c r="E17" s="36"/>
      <c r="F17" s="36"/>
      <c r="G17" s="36"/>
      <c r="H17" s="36"/>
    </row>
    <row r="18" spans="2:8" ht="15" x14ac:dyDescent="0.3">
      <c r="B18" s="33" t="s">
        <v>108</v>
      </c>
      <c r="C18" s="36"/>
      <c r="D18" s="103"/>
      <c r="E18" s="36"/>
      <c r="F18" s="36"/>
      <c r="G18" s="36"/>
      <c r="H18" s="36"/>
    </row>
    <row r="19" spans="2:8" ht="15" x14ac:dyDescent="0.3">
      <c r="B19" s="33" t="s">
        <v>109</v>
      </c>
      <c r="C19" s="36"/>
      <c r="D19" s="103"/>
      <c r="E19" s="36"/>
      <c r="F19" s="36"/>
      <c r="G19" s="36"/>
      <c r="H19" s="36"/>
    </row>
    <row r="20" spans="2:8" ht="15" x14ac:dyDescent="0.3">
      <c r="B20" s="33" t="s">
        <v>110</v>
      </c>
      <c r="C20" s="36"/>
      <c r="D20" s="103"/>
      <c r="E20" s="36"/>
      <c r="F20" s="36"/>
      <c r="G20" s="36"/>
      <c r="H20" s="36"/>
    </row>
    <row r="21" spans="2:8" ht="15" x14ac:dyDescent="0.3">
      <c r="B21" s="33" t="s">
        <v>111</v>
      </c>
      <c r="C21" s="36"/>
      <c r="D21" s="103"/>
      <c r="E21" s="36"/>
      <c r="F21" s="36"/>
      <c r="G21" s="36"/>
      <c r="H21" s="36"/>
    </row>
    <row r="22" spans="2:8" ht="16.5" customHeight="1" x14ac:dyDescent="0.3"/>
    <row r="23" spans="2:8" ht="16.5" customHeight="1" x14ac:dyDescent="0.3">
      <c r="B23" s="59" t="s">
        <v>233</v>
      </c>
    </row>
    <row r="24" spans="2:8" ht="16.5" customHeight="1" x14ac:dyDescent="0.3"/>
    <row r="25" spans="2:8" ht="16.5" hidden="1" customHeight="1" x14ac:dyDescent="0.3"/>
    <row r="26" spans="2:8" ht="16.5" hidden="1" customHeight="1" x14ac:dyDescent="0.3"/>
    <row r="27" spans="2:8" ht="16.5" hidden="1" customHeight="1" x14ac:dyDescent="0.3"/>
    <row r="28" spans="2:8" ht="16.5" hidden="1" customHeight="1" x14ac:dyDescent="0.3"/>
    <row r="29" spans="2:8" ht="16.5" hidden="1" customHeight="1" x14ac:dyDescent="0.3"/>
    <row r="30" spans="2:8" ht="16.5" hidden="1" customHeight="1" x14ac:dyDescent="0.3"/>
  </sheetData>
  <sheetProtection sheet="1" objects="1" scenarios="1"/>
  <mergeCells count="8">
    <mergeCell ref="G11:H11"/>
    <mergeCell ref="E11:F11"/>
    <mergeCell ref="G8:H9"/>
    <mergeCell ref="B2:G2"/>
    <mergeCell ref="B8:B10"/>
    <mergeCell ref="B4:H4"/>
    <mergeCell ref="E8:F9"/>
    <mergeCell ref="C8:D9"/>
  </mergeCells>
  <conditionalFormatting sqref="C13:H21">
    <cfRule type="notContainsBlanks" dxfId="64" priority="10">
      <formula>LEN(TRIM(C13))&gt;0</formula>
    </cfRule>
  </conditionalFormatting>
  <dataValidations count="2">
    <dataValidation type="decimal" operator="greaterThanOrEqual" allowBlank="1" showInputMessage="1" showErrorMessage="1" error="Please input a value in whole numbers." sqref="C13:C21 E13:H21" xr:uid="{00000000-0002-0000-0700-000000000000}">
      <formula1>0</formula1>
    </dataValidation>
    <dataValidation operator="greaterThanOrEqual" allowBlank="1" showInputMessage="1" showErrorMessage="1" error="Please input a value in whole numbers." sqref="D13:D21" xr:uid="{D7D11C53-621F-4227-9DFC-AE44235B5F27}"/>
  </dataValidations>
  <pageMargins left="0.7" right="0.7" top="0.75" bottom="0.75" header="0.3" footer="0.3"/>
  <pageSetup paperSize="9" orientation="portrait" r:id="rId1"/>
  <drawing r:id="rId2"/>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15">
    <tabColor theme="8"/>
  </sheetPr>
  <dimension ref="A1:AD70"/>
  <sheetViews>
    <sheetView zoomScale="90" zoomScaleNormal="90" workbookViewId="0">
      <selection activeCell="E13" sqref="E13"/>
    </sheetView>
  </sheetViews>
  <sheetFormatPr defaultColWidth="0" defaultRowHeight="16.5" customHeight="1" zeroHeight="1" outlineLevelCol="1" x14ac:dyDescent="0.3"/>
  <cols>
    <col min="1" max="1" width="7.140625" style="40" customWidth="1"/>
    <col min="2" max="2" width="20.28515625" style="40" customWidth="1"/>
    <col min="3" max="3" width="68" style="40" customWidth="1"/>
    <col min="4" max="4" width="198.140625" style="40" hidden="1" customWidth="1" outlineLevel="1"/>
    <col min="5" max="5" width="24.28515625" style="40" customWidth="1" collapsed="1"/>
    <col min="6" max="6" width="55.85546875" style="40" customWidth="1"/>
    <col min="7" max="7" width="58.5703125" style="40" customWidth="1"/>
    <col min="8" max="8" width="35.5703125" style="40" customWidth="1"/>
    <col min="9" max="9" width="3.5703125" style="40" customWidth="1"/>
    <col min="10" max="16" width="21" style="40" hidden="1" customWidth="1"/>
    <col min="17" max="17" width="21" style="54" hidden="1" customWidth="1"/>
    <col min="18" max="18" width="3.140625" style="40" hidden="1" customWidth="1"/>
    <col min="19" max="21" width="21" style="40" hidden="1" customWidth="1"/>
    <col min="22" max="30" width="3.140625" style="40" hidden="1" customWidth="1"/>
    <col min="31" max="16384" width="9.140625" style="40" hidden="1"/>
  </cols>
  <sheetData>
    <row r="1" spans="2:17" ht="16.5" customHeight="1" x14ac:dyDescent="0.3"/>
    <row r="2" spans="2:17" ht="21" x14ac:dyDescent="0.4">
      <c r="B2" s="236" t="s">
        <v>208</v>
      </c>
      <c r="C2" s="236"/>
      <c r="D2" s="53"/>
      <c r="E2" s="53"/>
      <c r="F2" s="53"/>
      <c r="G2" s="53"/>
      <c r="H2" s="53"/>
      <c r="I2" s="236"/>
      <c r="J2" s="236"/>
      <c r="K2" s="238"/>
      <c r="L2" s="239"/>
      <c r="M2" s="239"/>
      <c r="N2" s="239"/>
      <c r="O2" s="239"/>
      <c r="P2" s="53"/>
      <c r="Q2" s="240"/>
    </row>
    <row r="3" spans="2:17" ht="15" x14ac:dyDescent="0.3">
      <c r="B3" s="241"/>
      <c r="C3" s="241"/>
    </row>
    <row r="4" spans="2:17" ht="33" customHeight="1" x14ac:dyDescent="0.3">
      <c r="B4" s="266" t="str">
        <f>"The proposed CLP proposal (Repro 1B) will trigger a number of legislation that may have an impact on the use of silver substance(s). We have identified "&amp;COUNTA('Legislation tool - TO HIDE'!AK14:AK44)-COUNTIF('Legislation tool - TO HIDE'!AK14:AK44,"")&amp;" relevant legislation that could be triggered and may affect the manufacture and import of silver substance(s)."&amp;" We would like to find out more information about your priorities around these legislation. Depending on your use(s) of the silver substance(s) the relevant legislation will be highlighted below, while the rest remain greyed out."</f>
        <v>The proposed CLP proposal (Repro 1B) will trigger a number of legislation that may have an impact on the use of silver substance(s). We have identified 0 relevant legislation that could be triggered and may affect the manufacture and import of silver substance(s). We would like to find out more information about your priorities around these legislation. Depending on your use(s) of the silver substance(s) the relevant legislation will be highlighted below, while the rest remain greyed out.</v>
      </c>
      <c r="C4" s="266"/>
      <c r="D4" s="266"/>
      <c r="E4" s="266"/>
      <c r="F4" s="266"/>
      <c r="G4" s="266"/>
      <c r="H4" s="266"/>
      <c r="I4" s="233"/>
      <c r="J4" s="233"/>
      <c r="K4" s="233"/>
      <c r="L4" s="233"/>
      <c r="M4" s="41"/>
    </row>
    <row r="5" spans="2:17" ht="30.75" customHeight="1" x14ac:dyDescent="0.3">
      <c r="B5" s="294" t="str">
        <f>IF(OR(COUNTIF('(2) Volume used'!$B$31:$B$40, "All other industrial uses")&gt;0, COUNTIF('(2) Volume used'!$B$31:$B$40, "All other consumer uses")&gt;0), "Please note that as you have selected 'All other industrial uses' and/or 'All other consumers uses' in Q7, some of the legislation listed below may not be directly relevant to your sector."&amp;" For example, the Textile Regulation will not be relevant unless you/your members are textile manufacturers.", "")</f>
        <v/>
      </c>
      <c r="C5" s="294"/>
      <c r="D5" s="294"/>
      <c r="E5" s="294"/>
      <c r="F5" s="294"/>
      <c r="G5" s="294"/>
      <c r="H5" s="294"/>
      <c r="Q5" s="40"/>
    </row>
    <row r="6" spans="2:17" ht="14.25" customHeight="1" x14ac:dyDescent="0.3">
      <c r="B6" s="357" t="s">
        <v>587</v>
      </c>
      <c r="C6" s="357"/>
      <c r="D6" s="357"/>
      <c r="E6" s="357"/>
      <c r="F6" s="232"/>
      <c r="G6" s="232"/>
      <c r="H6" s="232"/>
      <c r="I6" s="233"/>
      <c r="J6" s="233"/>
      <c r="K6" s="233"/>
      <c r="L6" s="233"/>
      <c r="M6" s="41"/>
    </row>
    <row r="7" spans="2:17" ht="15" x14ac:dyDescent="0.3">
      <c r="B7" s="232"/>
      <c r="C7" s="232"/>
      <c r="D7" s="232"/>
      <c r="E7" s="232"/>
      <c r="F7" s="232"/>
      <c r="G7" s="232"/>
      <c r="H7" s="232"/>
      <c r="I7" s="233"/>
      <c r="J7" s="233"/>
      <c r="K7" s="233"/>
      <c r="L7" s="233"/>
      <c r="M7" s="41"/>
    </row>
    <row r="8" spans="2:17" ht="15" x14ac:dyDescent="0.3">
      <c r="B8" s="364" t="s">
        <v>603</v>
      </c>
      <c r="C8" s="364"/>
      <c r="D8" s="364"/>
      <c r="E8" s="364"/>
      <c r="F8" s="232"/>
      <c r="G8" s="232"/>
      <c r="H8" s="232"/>
      <c r="I8" s="233"/>
      <c r="J8" s="233"/>
      <c r="K8" s="233"/>
      <c r="L8" s="233"/>
      <c r="M8" s="41"/>
    </row>
    <row r="9" spans="2:17" ht="16.5" customHeight="1" x14ac:dyDescent="0.3"/>
    <row r="10" spans="2:17" ht="30" x14ac:dyDescent="0.3">
      <c r="B10" s="358" t="s">
        <v>223</v>
      </c>
      <c r="C10" s="358"/>
      <c r="D10" s="358"/>
      <c r="E10" s="358"/>
      <c r="F10" s="242" t="s">
        <v>224</v>
      </c>
      <c r="G10" s="365" t="s">
        <v>639</v>
      </c>
      <c r="H10" s="365" t="s">
        <v>227</v>
      </c>
      <c r="K10" s="55"/>
      <c r="L10" s="55"/>
      <c r="M10" s="55"/>
      <c r="N10" s="55"/>
      <c r="O10" s="55"/>
      <c r="P10" s="55"/>
      <c r="Q10" s="55"/>
    </row>
    <row r="11" spans="2:17" ht="46.5" customHeight="1" x14ac:dyDescent="0.3">
      <c r="B11" s="361" t="s">
        <v>643</v>
      </c>
      <c r="C11" s="361"/>
      <c r="D11" s="361"/>
      <c r="E11" s="243" t="s">
        <v>237</v>
      </c>
      <c r="F11" s="362" t="s">
        <v>225</v>
      </c>
      <c r="G11" s="366"/>
      <c r="H11" s="366"/>
      <c r="Q11" s="40"/>
    </row>
    <row r="12" spans="2:17" ht="54.75" customHeight="1" x14ac:dyDescent="0.3">
      <c r="B12" s="178" t="s">
        <v>621</v>
      </c>
      <c r="C12" s="178" t="s">
        <v>592</v>
      </c>
      <c r="D12" s="244"/>
      <c r="E12" s="191" t="s">
        <v>164</v>
      </c>
      <c r="F12" s="363"/>
      <c r="G12" s="191" t="s">
        <v>647</v>
      </c>
      <c r="H12" s="191" t="s">
        <v>165</v>
      </c>
      <c r="Q12" s="40"/>
    </row>
    <row r="13" spans="2:17" ht="63" customHeight="1" x14ac:dyDescent="0.3">
      <c r="B13" s="352" t="s">
        <v>293</v>
      </c>
      <c r="C13" s="353"/>
      <c r="D13" s="245" t="str">
        <f>VLOOKUP($B13,'Legislation tool - TO HIDE'!$B$48:$K$78,2,FALSE)</f>
        <v>This regulation is based on the United Nations’ Globally Harmonised System (GHS). The overall objective of the regulation is to “[…] ensure a high level of protection of human health and the environment as well as the free movement of chemical substances, mixtures and certain specific articles, while enhancing competitiveness and innovation.” (CLP, 2008, Article 1).  CLP is legally binding across Member States and directly applicable to all industrial sectors. It requires manufacturers, importers or downstream users of substances or mixtures to classify, label and package their hazardous chemicals appropriately before placing them on the market.</v>
      </c>
      <c r="E13" s="234"/>
      <c r="F13" s="246" t="str">
        <f>VLOOKUP($B13,'Legislation tool - TO HIDE'!$B$48:$K$78,3,FALSE)</f>
        <v>Will definitely be triggered</v>
      </c>
      <c r="G13" s="234"/>
      <c r="H13" s="234"/>
    </row>
    <row r="14" spans="2:17" ht="63" customHeight="1" x14ac:dyDescent="0.3">
      <c r="B14" s="352" t="s">
        <v>454</v>
      </c>
      <c r="C14" s="353"/>
      <c r="D14" s="245" t="str">
        <f>VLOOKUP($B14,'Legislation tool - TO HIDE'!$B$48:$K$78,2,FALSE)</f>
        <v>REACH imposes a general obligation to provide ECHA with information on all substances and mixtures 
that are placed on the market in the EU (TITLE II). TITLE IV and TITLE V further details what type of information to communicate through the supply chain</v>
      </c>
      <c r="E14" s="234"/>
      <c r="F14" s="246" t="str">
        <f>VLOOKUP($B14,'Legislation tool - TO HIDE'!$B$48:$K$78,3,FALSE)</f>
        <v>Will definitely be triggered</v>
      </c>
      <c r="G14" s="234"/>
      <c r="H14" s="234"/>
    </row>
    <row r="15" spans="2:17" ht="63" customHeight="1" x14ac:dyDescent="0.3">
      <c r="B15" s="352" t="s">
        <v>458</v>
      </c>
      <c r="C15" s="353"/>
      <c r="D15" s="245" t="str">
        <f>VLOOKUP($B15,'Legislation tool - TO HIDE'!$B$48:$K$78,2,FALSE)</f>
        <v>TITLE VI sets out information requirements for a Member State when carrying out substance evaluation and require companies to provide any additional data needed for the evaluation process requested by the Members State.</v>
      </c>
      <c r="E15" s="234"/>
      <c r="F15" s="246" t="str">
        <f>VLOOKUP($B15,'Legislation tool - TO HIDE'!$B$48:$K$78,3,FALSE)</f>
        <v>Will potentially be triggered</v>
      </c>
      <c r="G15" s="234"/>
      <c r="H15" s="234"/>
    </row>
    <row r="16" spans="2:17" ht="75" x14ac:dyDescent="0.3">
      <c r="B16" s="352" t="s">
        <v>405</v>
      </c>
      <c r="C16" s="353"/>
      <c r="D16" s="245" t="str">
        <f>VLOOKUP($B16,'Legislation tool - TO HIDE'!$B$48:$K$78,2,FALSE)</f>
        <v xml:space="preserve">The aim of the authorisation route is to ensure that the risks from substances of very high concern (SVHCs) are controlled and that these substances are progressively replaced by technically and economically feasible alternatives. 
The first step in the authorisation process is the identification of a substance as a Substance of Very High Concern (SVHC). After a substance has been identified as an SVHC, it is immediately included in the Candidate List – the list of substances that are evaluated for inclusion in Annex XIV. </v>
      </c>
      <c r="E16" s="234"/>
      <c r="F16" s="246" t="str">
        <f>VLOOKUP($B16,'Legislation tool - TO HIDE'!$B$48:$K$78,3,FALSE)</f>
        <v>Will potentially be triggered</v>
      </c>
      <c r="G16" s="234"/>
      <c r="H16" s="234"/>
    </row>
    <row r="17" spans="2:17" ht="63" customHeight="1" x14ac:dyDescent="0.3">
      <c r="B17" s="352" t="s">
        <v>406</v>
      </c>
      <c r="C17" s="353"/>
      <c r="D17" s="245" t="str">
        <f>VLOOKUP($B17,'Legislation tool - TO HIDE'!$B$48:$K$78,2,FALSE)</f>
        <v xml:space="preserve">The aim of the authorisation route is to ensure that the risks from substances of very high concern (SVHCs) are controlled and that these substances are progressively replaced by technically and economically feasible alternatives.  A substance is included in Annex XIV with a sunset date, which is the date after which the substance cannot be placed on the market unless an authorisation is granted. An authorisation can be obtained by submitting an application to ECHA or, for downstream users, through an upstream user application. </v>
      </c>
      <c r="E17" s="234"/>
      <c r="F17" s="246" t="str">
        <f>VLOOKUP($B17,'Legislation tool - TO HIDE'!$B$48:$K$78,3,FALSE)</f>
        <v>Will potentially be triggered</v>
      </c>
      <c r="G17" s="234"/>
      <c r="H17" s="234"/>
    </row>
    <row r="18" spans="2:17" ht="63" customHeight="1" x14ac:dyDescent="0.3">
      <c r="B18" s="352" t="s">
        <v>407</v>
      </c>
      <c r="C18" s="353"/>
      <c r="D18" s="245" t="str">
        <f>VLOOKUP($B18,'Legislation tool - TO HIDE'!$B$48:$K$78,2,FALSE)</f>
        <v>A restriction can be proposed when there is a concern that a substance poses an unacceptable risk to human health or the environment. The restriction process under REACH complements the authorisation process and can address any remaining risks not addressed by authorisations. This may be substances that are not yet included in Annex XIV or risks from substances included in Annex XIV for which the use(s) is exempt, e.g. import of articles</v>
      </c>
      <c r="E18" s="234"/>
      <c r="F18" s="246" t="str">
        <f>VLOOKUP($B18,'Legislation tool - TO HIDE'!$B$48:$K$78,3,FALSE)</f>
        <v>Will potentially be triggered</v>
      </c>
      <c r="G18" s="234"/>
      <c r="H18" s="234"/>
      <c r="Q18" s="40"/>
    </row>
    <row r="19" spans="2:17" ht="63" customHeight="1" x14ac:dyDescent="0.3">
      <c r="B19" s="352" t="s">
        <v>294</v>
      </c>
      <c r="C19" s="353"/>
      <c r="D19" s="245" t="str">
        <f>VLOOKUP($B19,'Legislation tool - TO HIDE'!$B$48:$K$78,2,FALSE)</f>
        <v>This regulation implements the Rotterdam Convention in the EU (Rotterdam Convention, 2017). The objectives of the regulation are to “promote shared responsibility and cooperative efforts in the international movement of hazardous chemicals in order to protect human health and the environment from potential harm” and “contribute to the environmentally sound use of hazardous chemicals” (Article 1). It also ensures that CLP requirements apply to chemicals when exported from the EU to third party countries.</v>
      </c>
      <c r="E19" s="234"/>
      <c r="F19" s="246" t="str">
        <f>VLOOKUP($B19,'Legislation tool - TO HIDE'!$B$48:$K$78,3,FALSE)</f>
        <v>Will definitely be triggered</v>
      </c>
      <c r="G19" s="234"/>
      <c r="H19" s="234"/>
      <c r="Q19" s="40"/>
    </row>
    <row r="20" spans="2:17" ht="63" customHeight="1" x14ac:dyDescent="0.3">
      <c r="B20" s="352" t="s">
        <v>408</v>
      </c>
      <c r="C20" s="353"/>
      <c r="D20" s="245" t="str">
        <f>VLOOKUP($B20,'Legislation tool - TO HIDE'!$B$48:$K$78,2,FALSE)</f>
        <v>The directive on the protection of the health and safety of workers from the risks related to chemical agents at work (CAD) (98/24/EC) “lays down minimum requirements for the protection of workers from risks to their safety and health arising, or likely to arise, from the effects of chemical agents that are present at the workplace or as a result of any work activity involving chemical agents” (Article 1(1)). The scope of the regulation covers “[…] where hazardous chemical agents are present or may be present at the workplace […]” (Article 1(2)).</v>
      </c>
      <c r="E20" s="234"/>
      <c r="F20" s="246" t="str">
        <f>VLOOKUP($B20,'Legislation tool - TO HIDE'!$B$48:$K$78,3,FALSE)</f>
        <v>It is currently unclear if this will be triggered, as it may already be in place</v>
      </c>
      <c r="G20" s="234"/>
      <c r="H20" s="234"/>
      <c r="Q20" s="40"/>
    </row>
    <row r="21" spans="2:17" ht="63" customHeight="1" x14ac:dyDescent="0.3">
      <c r="B21" s="352" t="s">
        <v>409</v>
      </c>
      <c r="C21" s="353"/>
      <c r="D21" s="245" t="str">
        <f>VLOOKUP($B21,'Legislation tool - TO HIDE'!$B$48:$K$78,2,FALSE)</f>
        <v xml:space="preserve">The directive is “[…] to implement measures to encourage improvements in the safety and health at work of pregnant workers and workers who have recently given birth or who are breastfeeding” (Article 1(1)). This statement also defines the scope of the regulation.  </v>
      </c>
      <c r="E21" s="234"/>
      <c r="F21" s="246" t="str">
        <f>VLOOKUP($B21,'Legislation tool - TO HIDE'!$B$48:$K$78,3,FALSE)</f>
        <v>Will potentially be triggered</v>
      </c>
      <c r="G21" s="234"/>
      <c r="H21" s="234"/>
      <c r="Q21" s="40"/>
    </row>
    <row r="22" spans="2:17" ht="63" customHeight="1" x14ac:dyDescent="0.3">
      <c r="B22" s="352" t="s">
        <v>410</v>
      </c>
      <c r="C22" s="353"/>
      <c r="D22" s="245" t="str">
        <f>VLOOKUP($B22,'Legislation tool - TO HIDE'!$B$48:$K$78,2,FALSE)</f>
        <v xml:space="preserve">According to this directive “[…] Member States shall ensure in general that employers guarantee that young people have working conditions which suit their age. They shall ensure that young people are protected against economic exploitation and against any work likely to harm their safety, health or physical, mental, moral or social development or to jeopardize their education” (Article 1(3)). The scope of the regulation is anyone under the age of 18 with an employment contract/employment relationship, although in some Member States this may not apply for short-term work (e.g. domestic service or work not considered harmful and in a family undertaking) (Article 2). </v>
      </c>
      <c r="E22" s="234"/>
      <c r="F22" s="246" t="str">
        <f>VLOOKUP($B22,'Legislation tool - TO HIDE'!$B$48:$K$78,3,FALSE)</f>
        <v>Will potentially be triggered</v>
      </c>
      <c r="G22" s="234"/>
      <c r="H22" s="234"/>
      <c r="Q22" s="40"/>
    </row>
    <row r="23" spans="2:17" ht="63" customHeight="1" x14ac:dyDescent="0.3">
      <c r="B23" s="352" t="s">
        <v>489</v>
      </c>
      <c r="C23" s="353"/>
      <c r="D23" s="245" t="str">
        <f>VLOOKUP($B23,'Legislation tool - TO HIDE'!$B$48:$K$78,2,FALSE)</f>
        <v xml:space="preserve">The main objectives of the Water Framework Directive (2000, Article 1) are to protect and enhance the status of aquatic ecosystems, eliminate hazardous substances and to ensure sufficient supply of food quality surface and ground water. The Directive sets out indicators (e.g. biological, chemical and ecological) for determining the status of water quality, but it is up to each Member State to identify and implement the appropriate measures to achieve ‘good water status’ in its waterbodies. </v>
      </c>
      <c r="E23" s="234"/>
      <c r="F23" s="246" t="str">
        <f>VLOOKUP($B23,'Legislation tool - TO HIDE'!$B$48:$K$78,3,FALSE)</f>
        <v>It is currently unclear if this will be triggered, as it may already be in place</v>
      </c>
      <c r="G23" s="234"/>
      <c r="H23" s="234"/>
      <c r="Q23" s="40"/>
    </row>
    <row r="24" spans="2:17" ht="63" customHeight="1" x14ac:dyDescent="0.3">
      <c r="B24" s="352" t="s">
        <v>491</v>
      </c>
      <c r="C24" s="353"/>
      <c r="D24" s="245" t="str">
        <f>VLOOKUP($B24,'Legislation tool - TO HIDE'!$B$48:$K$78,2,FALSE)</f>
        <v xml:space="preserve">The purpose of the Groundwater directive is to establish “[…] specific measures as provided for in Article 17(1) and (2) of Directive 2000/60/EC in order to prevent and control groundwater pollution.” (Groundwater Directive, 2006, Article 1). The Groundwater Directive is closely linked to the Water Framework Directive (Directive 2000/60/EC), but it sets out additional, complementary criteria for assessing ‘good groundwater chemical status’ and criteria for “[…] the identification and reversal of significant and sustained upward trends and for the definition of starting points for trend reversals.” (Article 1). </v>
      </c>
      <c r="E24" s="234"/>
      <c r="F24" s="246" t="str">
        <f>VLOOKUP($B24,'Legislation tool - TO HIDE'!$B$48:$K$78,3,FALSE)</f>
        <v>It is currently unclear if this will be triggered, as it may already be in place</v>
      </c>
      <c r="G24" s="234"/>
      <c r="H24" s="234"/>
      <c r="Q24" s="40"/>
    </row>
    <row r="25" spans="2:17" ht="63" customHeight="1" x14ac:dyDescent="0.3">
      <c r="B25" s="352" t="s">
        <v>221</v>
      </c>
      <c r="C25" s="353"/>
      <c r="D25" s="245" t="str">
        <f>VLOOKUP($B25,'Legislation tool - TO HIDE'!$B$48:$K$78,2,FALSE)</f>
        <v xml:space="preserve">The directive aims to “[…] protect the environment and human health by preventing or reducing the adverse impacts of the generation and management of waste and by reducing overall impacts of resource use and improving the efficiency of such use”.  The directive defines ‘waste’ as “[…] any substance or object which the holder discards or intends or is required to discard” (Waste Framework Directive, 2006, Article 3). </v>
      </c>
      <c r="E25" s="234"/>
      <c r="F25" s="246" t="str">
        <f>VLOOKUP($B25,'Legislation tool - TO HIDE'!$B$48:$K$78,3,FALSE)</f>
        <v>Yes, will definitely be triggered</v>
      </c>
      <c r="G25" s="234"/>
      <c r="H25" s="234"/>
      <c r="Q25" s="40"/>
    </row>
    <row r="26" spans="2:17" ht="63" customHeight="1" x14ac:dyDescent="0.3">
      <c r="B26" s="352" t="s">
        <v>411</v>
      </c>
      <c r="C26" s="353"/>
      <c r="D26" s="245" t="str">
        <f>VLOOKUP($B26,'Legislation tool - TO HIDE'!$B$48:$K$78,2,FALSE)</f>
        <v>The purpose of the directive is “to ensure that products placed on the market are safe” (Article 1(1)), but is superseded by other legislation that already covers risks. The scope of the directive includes any product/service which is for consumers or likely to be used by consumers (Article 2(a)), this includes the marketing and placing on the market of these products. However, this “shall not apply to second-hand products supplied as antiques or as products to be repaired or reconditioned prior to being used, provided that the supplier clearly informs the person to whom he supplies the product to that effect” (Article 2(a)).</v>
      </c>
      <c r="E26" s="234"/>
      <c r="F26" s="246" t="str">
        <f>VLOOKUP($B26,'Legislation tool - TO HIDE'!$B$48:$K$78,3,FALSE)</f>
        <v>Will potentially be triggered</v>
      </c>
      <c r="G26" s="234"/>
      <c r="H26" s="234"/>
      <c r="Q26" s="40"/>
    </row>
    <row r="27" spans="2:17" ht="105" x14ac:dyDescent="0.3">
      <c r="B27" s="352" t="s">
        <v>253</v>
      </c>
      <c r="C27" s="353"/>
      <c r="D27" s="245" t="str">
        <f>VLOOKUP($B27,'Legislation tool - TO HIDE'!$B$48:$K$78,2,FALSE)</f>
        <v xml:space="preserve">Industrial Emissions Directive (2010/75/EC) - The purpose of the directive is to be an “integrated prevention and control of pollution arising from industrial activities”, with the focus primarily on the protection of the environment – including from emissions to air, water, land and prevention of waste (Article 1). The scope of the directive is on industrial activities (Chapters II to VI), but does “not apply to research activities, development activities or the testing of new products and processes” (Article 2). 
Overall action is recommended to replace substances/mixtures which because of their content of VOCs are classified as a CMR substance. This is particularly relevant for organic silver compounds, silver carbonate, silver acetate and other silver substances produced in a mixture with VOCs. There are other requirements placed on other hazardous substances. Once action is taken, the Member State is then required to notify the Commission through the RAPEX information service (Article 12). </v>
      </c>
      <c r="E27" s="234"/>
      <c r="F27" s="246" t="str">
        <f>VLOOKUP($B27,'Legislation tool - TO HIDE'!$B$48:$K$78,3,FALSE)</f>
        <v>It is currently unclear if this will be triggered, as it may already be in place</v>
      </c>
      <c r="G27" s="234"/>
      <c r="H27" s="234"/>
      <c r="Q27" s="40"/>
    </row>
    <row r="28" spans="2:17" ht="63" customHeight="1" x14ac:dyDescent="0.3">
      <c r="B28" s="352" t="s">
        <v>412</v>
      </c>
      <c r="C28" s="353"/>
      <c r="D28" s="245" t="str">
        <f>VLOOKUP($B28,'Legislation tool - TO HIDE'!$B$48:$K$78,2,FALSE)</f>
        <v>The directive sets out the requirements for safety that toys for use in play by children under the age of 14 must meet before they can be marketed in the EU. The scope of the regulation does not apply to: playground equipment intended for public use; automatic playing machines, whether coin operated or not, intended for public use; toy vehicles equipped with combustion engines; toy steam engines; and slings and catapults. Overall, a toy with a substance that has a CMR classification of Category 1A and 1B will be banned unless specific requirements are met.</v>
      </c>
      <c r="E28" s="234"/>
      <c r="F28" s="246" t="str">
        <f>VLOOKUP($B28,'Legislation tool - TO HIDE'!$B$48:$K$78,3,FALSE)</f>
        <v>Will definitely be triggered</v>
      </c>
      <c r="G28" s="234"/>
      <c r="H28" s="234"/>
      <c r="Q28" s="40"/>
    </row>
    <row r="29" spans="2:17" ht="63" customHeight="1" x14ac:dyDescent="0.3">
      <c r="B29" s="352" t="s">
        <v>413</v>
      </c>
      <c r="C29" s="353"/>
      <c r="D29" s="245" t="str">
        <f>VLOOKUP($B29,'Legislation tool - TO HIDE'!$B$48:$K$78,2,FALSE)</f>
        <v>This Regulation establishes rules to be complied with by any cosmetic product made available on the market, in order to ensure the functioning of the internal market and a high level of protection of human health” (Article 1). The scope of the regulation does not cover any medicinal products, devices or biocidal products. The following requirements are already in place for silver and silver compounds under the cosmetics regulation: 
- Under Annex III - silver nitrate is on the list of substances which cosmetic products should not contain, except subject to the restriction: silver nitrate is allowed for colouring eyelashes and eyebrows (maximum concentration of 4%). However, cosmetic products with silver nitrate must include labelling that it contains silver nitrate and a warning that a customer must rinse their eye immediately if the product comes in contact with their eye;
- Under Annex IV - silver metal is on the list of colorants allowed in cosmetic products to give white colour. However, must be in concentration no less than 99.5% silver metal (Commission Directive 95/45/EC (E 174)); and
- Under Annex V - silver chloride (deposited on titanium dioxide) is on the list of preservatives allowed in cosmetic products. However, it must be in concentration of 0.004% as silver chloride, 20 % AgCl (w/w) on TiO2, and not be used in products for children under 3 years of age, in oral products and in eye and lip products.
Overall, the regulation prohibits the use of category 1A and 1B CMR substances (Article 15) unless specific requirements are met.</v>
      </c>
      <c r="E29" s="234"/>
      <c r="F29" s="246" t="str">
        <f>VLOOKUP($B29,'Legislation tool - TO HIDE'!$B$48:$K$78,3,FALSE)</f>
        <v>Will definitely be triggered</v>
      </c>
      <c r="G29" s="234"/>
      <c r="H29" s="234"/>
      <c r="Q29" s="40"/>
    </row>
    <row r="30" spans="2:17" ht="63" customHeight="1" x14ac:dyDescent="0.3">
      <c r="B30" s="352" t="s">
        <v>414</v>
      </c>
      <c r="C30" s="353"/>
      <c r="D30" s="245" t="str">
        <f>VLOOKUP($B30,'Legislation tool - TO HIDE'!$B$48:$K$78,2,FALSE)</f>
        <v>The purpose of the regulation is to lay “[…] down conditions for the placing or making available on the market of construction products […]” (Article 1), were a construction product refers to “any product or kit which is produced and placed on the market for incorporation in a permanent manner in construction works or parts thereof […]” (Article 2). Overall particular emphasis is given in the regulation to the workers and local health and release into the environment (Annex I). Although the regulation is superseded by a number of others, including REACH, Biocides, Waste Framework Directive and CLH directive.</v>
      </c>
      <c r="E30" s="234"/>
      <c r="F30" s="246" t="str">
        <f>VLOOKUP($B30,'Legislation tool - TO HIDE'!$B$48:$K$78,3,FALSE)</f>
        <v>It is currently unclear if this will be triggered, as it may already be in place</v>
      </c>
      <c r="G30" s="234"/>
      <c r="H30" s="234"/>
      <c r="Q30" s="40"/>
    </row>
    <row r="31" spans="2:17" ht="63" customHeight="1" x14ac:dyDescent="0.3">
      <c r="B31" s="352" t="s">
        <v>415</v>
      </c>
      <c r="C31" s="353"/>
      <c r="D31" s="245" t="str">
        <f>VLOOKUP($B31,'Legislation tool - TO HIDE'!$B$48:$K$78,2,FALSE)</f>
        <v xml:space="preserve">The eco-label regulation is a voluntary label of environmental excellence that is awarded to products and services meeting high environmental standards throughout their life-cycle – this also includes impacts on health. The scope of the label covers “any goods or services which are supplied for distribution, consumption or use on the Community market whether in return for payment or free of charge” (Article 1(1)), but does not include medicinal products for human use, for veterinary use or any other type of medical device (Article 1(2)). Overall, any substance that this recognised as a CMR (irrespective of category) will automatically lose the ability to be awarded the eco-label unless specific requirements are met. </v>
      </c>
      <c r="E31" s="234"/>
      <c r="F31" s="246" t="str">
        <f>VLOOKUP($B31,'Legislation tool - TO HIDE'!$B$48:$K$78,3,FALSE)</f>
        <v>It is currently unclear if this will be triggered, as it may already be in place</v>
      </c>
      <c r="G31" s="234"/>
      <c r="H31" s="234"/>
      <c r="Q31" s="40"/>
    </row>
    <row r="32" spans="2:17" ht="63" customHeight="1" x14ac:dyDescent="0.3">
      <c r="B32" s="352" t="s">
        <v>416</v>
      </c>
      <c r="C32" s="353"/>
      <c r="D32" s="245" t="str">
        <f>VLOOKUP($B32,'Legislation tool - TO HIDE'!$B$48:$K$78,2,FALSE)</f>
        <v xml:space="preserve">The directive aims at the free market circulation of machinery and the protection of workers and consumers that use this machinery. The scope of the regulation includes products such as machinery and interchangeable equipment, and excludes specific products such as motor vehicles, electrical goods that are used in homes and offices and high-voltage electrical equipment like transformers – see Article 1 for more information. The directive requires that the design and construction of the machinery limits any risks of exposure to hazardous materials used in the machine (Annex I - 1.5.12). The direct implications of this directive is on machinery manufacturers, and indirectly to the users of the machinery. </v>
      </c>
      <c r="E32" s="234"/>
      <c r="F32" s="246" t="str">
        <f>VLOOKUP($B32,'Legislation tool - TO HIDE'!$B$48:$K$78,3,FALSE)</f>
        <v>It is currently unclear if this will be triggered, as it may already be in place</v>
      </c>
      <c r="G32" s="234"/>
      <c r="H32" s="234"/>
      <c r="Q32" s="40"/>
    </row>
    <row r="33" spans="2:17" ht="63" customHeight="1" x14ac:dyDescent="0.3">
      <c r="B33" s="352" t="s">
        <v>417</v>
      </c>
      <c r="C33" s="353"/>
      <c r="D33" s="245" t="str">
        <f>VLOOKUP($B33,'Legislation tool - TO HIDE'!$B$48:$K$78,2,FALSE)</f>
        <v>Medical devices are referred to as “[…] any instrument, apparatus, appliance, software, implant, reagent, material or other article intended by the manufacturer to be used, alone or in combination, for human beings for […]” for diagnosis, monitoring, prevention etc. (Article 2). The scope of the regulation does not include the following, particularly as they are already covered by other regulations (see Article 1(6)): in vitro diagnostic medical devices; medicinal products; advanced therapy medicinal products; advanced therapy medicinal products; human blood, blood products, plasma or blood cells of human origin or devices which incorporate such blood products; cosmetic products; transplants, tissues or cells of human / animal origin, their derivatives, or products containing or consisting of them; products that contain/consist of viable biological material/viable organisms; and food. The conditions for the requirements of this legislation being triggered is if the CMR substance is over 0.1% (weight by weight).</v>
      </c>
      <c r="E33" s="234"/>
      <c r="F33" s="246" t="str">
        <f>VLOOKUP($B33,'Legislation tool - TO HIDE'!$B$48:$K$78,3,FALSE)</f>
        <v>Will definitely be triggered</v>
      </c>
      <c r="G33" s="234"/>
      <c r="H33" s="234"/>
      <c r="Q33" s="40"/>
    </row>
    <row r="34" spans="2:17" ht="63" customHeight="1" x14ac:dyDescent="0.3">
      <c r="B34" s="352" t="s">
        <v>418</v>
      </c>
      <c r="C34" s="353"/>
      <c r="D34" s="245" t="str">
        <f>VLOOKUP($B34,'Legislation tool - TO HIDE'!$B$48:$K$78,2,FALSE)</f>
        <v>The regulation is on the “[…] placing on the market, making available on the market or putting into service of in vitro diagnostic medical devices for human use and accessories for such devices in the Union […]” (Article 1), in particular to protect the health of patients and users (paragraph 2). In vitro devices refer to “[…] a reagent, reagent product, calibrator, control material, kit, instrument, apparatus, piece of equipment, software or system […]” used for the examination of specimen from the human body (Article 2(2)). The scope of the regulation does not include (Article 1(2)):  products for general laboratory use or research-use only products – unless specifically manufactured for in vitro diagnostic examination; invasive sampling products or products which are directly applied to the human body for the purpose of obtaining a specimen; internationally certified reference materials; and materials used for external quality assessment schemes. Overall, the regulation advises that the use of CMR substances in in vitro devices is reduced to as low levels as possible.</v>
      </c>
      <c r="E34" s="234"/>
      <c r="F34" s="246" t="str">
        <f>VLOOKUP($B34,'Legislation tool - TO HIDE'!$B$48:$K$78,3,FALSE)</f>
        <v>It is currently unclear if this will be triggered, as it may already be in place</v>
      </c>
      <c r="G34" s="234"/>
      <c r="H34" s="234"/>
      <c r="Q34" s="40"/>
    </row>
    <row r="35" spans="2:17" ht="63" customHeight="1" x14ac:dyDescent="0.3">
      <c r="B35" s="352" t="s">
        <v>419</v>
      </c>
      <c r="C35" s="353"/>
      <c r="D35" s="245" t="str">
        <f>VLOOKUP($B35,'Legislation tool - TO HIDE'!$B$48:$K$78,2,FALSE)</f>
        <v>The regulation “lays down rules for the authorisation of plant protection products in commercial form and for their placing on the market, use and control within the Community” (Article 1). According to Article 2, plant protection products include products intended to: “protecting plants or plant products against all harmful organisms or preventing the action of such organisms […]”; “influencing the life processes of plants […] other than as a nutrient”; “preserving plant products […]”; “destroying undesired plants or parts of plants […]”; and “checking or preventing undesired growth of plants […]”.</v>
      </c>
      <c r="E35" s="234"/>
      <c r="F35" s="246" t="str">
        <f>VLOOKUP($B35,'Legislation tool - TO HIDE'!$B$48:$K$78,3,FALSE)</f>
        <v>Will definitely be triggered</v>
      </c>
      <c r="G35" s="234"/>
      <c r="H35" s="234"/>
      <c r="Q35" s="40"/>
    </row>
    <row r="36" spans="2:17" ht="63" customHeight="1" x14ac:dyDescent="0.3">
      <c r="B36" s="352" t="s">
        <v>420</v>
      </c>
      <c r="C36" s="353"/>
      <c r="D36" s="245" t="str">
        <f>VLOOKUP($B36,'Legislation tool - TO HIDE'!$B$48:$K$78,2,FALSE)</f>
        <v xml:space="preserve">The regulation “establishes rules designed to achieve the free movement of detergents and surfactants for detergents in the internal market while, at the same time, ensuring a high degree of protection of the environment and human health” (Article 1). According to Article 2, a detergent includes “any substance or mixture containing soaps and/or other surfactants intended for washing and cleaning processes”, which includes auxiliary washing mixtures, laundry fabric-softeners, cleaning mixtures and other cleaning and washing mixtures. The focus of the legislation is primarily on preventing impacts on the environment (esp. looking at biodegradability) although there are elements that relate to human health as well. </v>
      </c>
      <c r="E36" s="234"/>
      <c r="F36" s="246" t="str">
        <f>VLOOKUP($B36,'Legislation tool - TO HIDE'!$B$48:$K$78,3,FALSE)</f>
        <v>It is currently unclear if this will be triggered, as it may already be in place</v>
      </c>
      <c r="G36" s="234"/>
      <c r="H36" s="234"/>
      <c r="Q36" s="40"/>
    </row>
    <row r="37" spans="2:17" ht="63" customHeight="1" x14ac:dyDescent="0.3">
      <c r="B37" s="352" t="s">
        <v>421</v>
      </c>
      <c r="C37" s="353"/>
      <c r="D37" s="245" t="str">
        <f>VLOOKUP($B37,'Legislation tool - TO HIDE'!$B$48:$K$78,2,FALSE)</f>
        <v xml:space="preserve">The textile regulation includes “[…] rules concerning the use of textile fibre names and related labelling and marking of fibre composition of textile products […] with a view to improving the functioning of the internal market and to providing accurate information to consumers” (Article 1) . The scope of the legislation includes a variety of textile products (see Annex 2(2), but does not include textile products made in homes, by direct contracting with independent firms or self-employed tailors. Based on Article 25, a study was undertaken by the Commission to evaluate the causal link between allergic reactions and chemical substances. Although silver is noted in the results of this study (EC, 2014), there was no evidence found to set additional requirements for silver. </v>
      </c>
      <c r="E37" s="234"/>
      <c r="F37" s="246" t="str">
        <f>VLOOKUP($B37,'Legislation tool - TO HIDE'!$B$48:$K$78,3,FALSE)</f>
        <v>It is currently unclear if this will be triggered, as it may have no effect</v>
      </c>
      <c r="G37" s="234"/>
      <c r="H37" s="234"/>
      <c r="Q37" s="40"/>
    </row>
    <row r="38" spans="2:17" ht="63" customHeight="1" x14ac:dyDescent="0.3">
      <c r="B38" s="352" t="s">
        <v>422</v>
      </c>
      <c r="C38" s="353"/>
      <c r="D38" s="245" t="str">
        <f>VLOOKUP($B38,'Legislation tool - TO HIDE'!$B$48:$K$78,2,FALSE)</f>
        <v>The directive sets out eco-design requirements (i.e. “any requirement in relation to a product, or the design of a product, intended to improve its environmental performance, or any requirement for the supply of information with regard to the environmental aspects of a product” Article 2(24)) for energy-using or energy-related products (i.e. “any good that has an impact on energy consumption during use which is placed on the market and/or put into service”, Article 2(1)) sold in the EU. The scope of this directive includes all such goods that are placed on the market and/or put into service (Article 1(2)), but does not apply to “means of transport for persons or goods” (Article 1(3)).</v>
      </c>
      <c r="E38" s="234"/>
      <c r="F38" s="246" t="str">
        <f>VLOOKUP($B38,'Legislation tool - TO HIDE'!$B$48:$K$78,3,FALSE)</f>
        <v>It is currently unclear if this will be triggered, as it may already be in place</v>
      </c>
      <c r="G38" s="234"/>
      <c r="H38" s="234"/>
      <c r="Q38" s="40"/>
    </row>
    <row r="39" spans="2:17" ht="63" customHeight="1" x14ac:dyDescent="0.3">
      <c r="B39" s="352" t="s">
        <v>423</v>
      </c>
      <c r="C39" s="353"/>
      <c r="D39" s="245" t="str">
        <f>VLOOKUP($B39,'Legislation tool - TO HIDE'!$B$48:$K$78,2,FALSE)</f>
        <v xml:space="preserve">The purpose of this legislation is to manage waste from extractive industries within the EU – meaning that the direct scope of the legislation is the extractives/mining industry. However, changes to the costs for the mining and processing of silver-containing ore will have indirect impacts on the manufacture of silver and silver compounds through the cost of silver (metal). In turn, this could have implications on all downstream users of the silver substances. </v>
      </c>
      <c r="E39" s="234"/>
      <c r="F39" s="246" t="str">
        <f>VLOOKUP($B39,'Legislation tool - TO HIDE'!$B$48:$K$78,3,FALSE)</f>
        <v>It is currently unclear if this will be triggered, as it may already be in place</v>
      </c>
      <c r="G39" s="234"/>
      <c r="H39" s="234"/>
      <c r="Q39" s="40"/>
    </row>
    <row r="40" spans="2:17" ht="63" customHeight="1" x14ac:dyDescent="0.3">
      <c r="B40" s="352" t="s">
        <v>424</v>
      </c>
      <c r="C40" s="353"/>
      <c r="D40" s="245" t="str">
        <f>VLOOKUP($B40,'Legislation tool - TO HIDE'!$B$48:$K$78,2,FALSE)</f>
        <v xml:space="preserve">The purpose of this legislation is to make dismantling and recycling of end-of life vehicles more environmentally friendly. The legislation is focused on the automotive manufacturers and part manufacturers (Article 1) in their use and labelling of materials to ensure safe recycling. </v>
      </c>
      <c r="E40" s="234"/>
      <c r="F40" s="246" t="str">
        <f>VLOOKUP($B40,'Legislation tool - TO HIDE'!$B$48:$K$78,3,FALSE)</f>
        <v>It is currently unclear if this will be triggered, as it may already be in place</v>
      </c>
      <c r="G40" s="234"/>
      <c r="H40" s="234"/>
      <c r="Q40" s="40"/>
    </row>
    <row r="41" spans="2:17" ht="63" customHeight="1" x14ac:dyDescent="0.3">
      <c r="B41" s="352" t="s">
        <v>425</v>
      </c>
      <c r="C41" s="353"/>
      <c r="D41" s="245" t="str">
        <f>VLOOKUP($B41,'Legislation tool - TO HIDE'!$B$48:$K$78,2,FALSE)</f>
        <v>The regulation concerns the placing on the market and use of biocidal products and treated articles, which are used to protect humans, animals, materials or articles against harmful organisms like pests or bacteria, by the action of the active substances contained in the biocidal product. Producers of biocidal products already have to undergo an authorisation application (which includes a fee), in order to use a substance on the approved list of biocidal products. These costs are already incurred by industry, but there are potential additional impacts from the proposed classification. Overall a CMR Category 1A or 1B is an automatic exclusion from the approval list (Article 5(1)), unless specific requirements are met. 
In order to be approved, at least one of the following must be met: 
• risks to human, animals or the environment (under realistic worst-case conditions of use) is negligible 
• evidence that the active substance is essential to prevent or control a serious danger to human health, animal health or the environment
• not approving will have a disproportionate negative impact on society compared to the risks of the use. 
If approved, the initial period of approval should be no more than five years (Article 4).</v>
      </c>
      <c r="E41" s="234"/>
      <c r="F41" s="246" t="str">
        <f>VLOOKUP($B41,'Legislation tool - TO HIDE'!$B$48:$K$78,3,FALSE)</f>
        <v>Will definitely be triggered</v>
      </c>
      <c r="G41" s="234"/>
      <c r="H41" s="234"/>
      <c r="Q41" s="40"/>
    </row>
    <row r="42" spans="2:17" ht="63" customHeight="1" x14ac:dyDescent="0.3">
      <c r="B42" s="352" t="s">
        <v>426</v>
      </c>
      <c r="C42" s="353"/>
      <c r="D42" s="245" t="str">
        <f>VLOOKUP($B42,'Legislation tool - TO HIDE'!$B$48:$K$78,2,FALSE)</f>
        <v>The regulation is intended “[…] to ensure the effective functioning of the internal market in relation to the placing on the market in the Community of materials and articles intended to come into contact directly or indirectly with food, whilst providing the basis for securing a high level of protection of human health and the interests of consumers” (Article 1(1)). The scope of the regulation includes material that is either intended, is already or reasonably expected to be in contact with food (Article 1(2)), but does not apply to (Article 1(3)): materials/articles supplied as antiques; coverings/coatings that are part of the food and may be consumed with the food; and fixed public/private water supply equipment. 
To date, the focus of the requirements in the regulation have been on plastic material, active and intelligent materials, recycled and plastic materials, ceramics and regenerated cellulose film. For example, the Plastic food contact materials Regulation (10/2011)  refers to a ‘Union list of authorised monomers, other starting substances, macromolecules obtained from microbial fermentation, additives and polymer production aids’ (Annex I) when deciding further legislative requirements. However, this list does not include silver and indicates that silver will not be affected unless it is brought onto this list.</v>
      </c>
      <c r="E42" s="234"/>
      <c r="F42" s="246" t="str">
        <f>VLOOKUP($B42,'Legislation tool - TO HIDE'!$B$48:$K$78,3,FALSE)</f>
        <v>Will potentially be triggered</v>
      </c>
      <c r="G42" s="234"/>
      <c r="H42" s="234"/>
      <c r="Q42" s="40"/>
    </row>
    <row r="43" spans="2:17" ht="63" customHeight="1" x14ac:dyDescent="0.3">
      <c r="B43" s="352" t="s">
        <v>427</v>
      </c>
      <c r="C43" s="353"/>
      <c r="D43" s="245" t="str">
        <f>VLOOKUP($B43,'Legislation tool - TO HIDE'!$B$48:$K$78,2,FALSE)</f>
        <v xml:space="preserve">The purpose of the directive is “to harmonize national measures concerning the management of packaging and packaging waste in order” both for environmental reasons and to allow for the smooth functioning of trade within the EU (Article 1). The scope of the legislation “covers all packaging placed on the market in the Community and all packaging waste, whether it is used or released at industrial, commercial, office, shop, service, household or any other level, regardless of the material used”. Under Article 3 of the directive, a packaging is defined as a product that is made of any material for “containment, protection, handling, delivery and presentation of goods” (Article 3), which may include some uses of silver – say in refrigeration of food items. </v>
      </c>
      <c r="E43" s="234"/>
      <c r="F43" s="246" t="str">
        <f>VLOOKUP($B43,'Legislation tool - TO HIDE'!$B$48:$K$78,3,FALSE)</f>
        <v>It is currently unclear if this will be triggered, as it may already be in place</v>
      </c>
      <c r="G43" s="234"/>
      <c r="H43" s="234"/>
      <c r="Q43" s="40"/>
    </row>
    <row r="44" spans="2:17" ht="16.5" customHeight="1" x14ac:dyDescent="0.3">
      <c r="Q44" s="40"/>
    </row>
    <row r="45" spans="2:17" ht="16.5" customHeight="1" x14ac:dyDescent="0.3">
      <c r="B45" s="247" t="s">
        <v>604</v>
      </c>
      <c r="C45" s="247"/>
      <c r="Q45" s="40"/>
    </row>
    <row r="46" spans="2:17" ht="16.5" customHeight="1" x14ac:dyDescent="0.3">
      <c r="B46" s="210" t="s">
        <v>591</v>
      </c>
      <c r="C46" s="210"/>
      <c r="Q46" s="40"/>
    </row>
    <row r="47" spans="2:17" ht="16.5" customHeight="1" x14ac:dyDescent="0.3">
      <c r="B47" s="247"/>
      <c r="C47" s="247"/>
      <c r="Q47" s="40"/>
    </row>
    <row r="48" spans="2:17" ht="30.75" customHeight="1" x14ac:dyDescent="0.3">
      <c r="B48" s="358" t="s">
        <v>228</v>
      </c>
      <c r="C48" s="358"/>
      <c r="D48" s="358"/>
      <c r="E48" s="358"/>
      <c r="F48" s="248" t="s">
        <v>229</v>
      </c>
      <c r="G48" s="359" t="s">
        <v>232</v>
      </c>
      <c r="H48" s="359"/>
      <c r="Q48" s="40"/>
    </row>
    <row r="49" spans="2:17" ht="45.75" customHeight="1" x14ac:dyDescent="0.3">
      <c r="B49" s="178" t="s">
        <v>593</v>
      </c>
      <c r="C49" s="354" t="s">
        <v>646</v>
      </c>
      <c r="D49" s="355"/>
      <c r="E49" s="356"/>
      <c r="F49" s="191" t="s">
        <v>231</v>
      </c>
      <c r="G49" s="360" t="s">
        <v>230</v>
      </c>
      <c r="H49" s="360"/>
      <c r="Q49" s="40"/>
    </row>
    <row r="50" spans="2:17" ht="16.5" customHeight="1" x14ac:dyDescent="0.3">
      <c r="B50" s="300"/>
      <c r="C50" s="300"/>
      <c r="D50" s="300"/>
      <c r="E50" s="300"/>
      <c r="F50" s="234"/>
      <c r="G50" s="300"/>
      <c r="H50" s="300"/>
      <c r="Q50" s="40"/>
    </row>
    <row r="51" spans="2:17" ht="16.5" customHeight="1" x14ac:dyDescent="0.3">
      <c r="F51" s="234"/>
      <c r="G51" s="300"/>
      <c r="H51" s="300"/>
      <c r="Q51" s="40"/>
    </row>
    <row r="52" spans="2:17" ht="16.5" customHeight="1" x14ac:dyDescent="0.3">
      <c r="B52" s="59" t="s">
        <v>234</v>
      </c>
      <c r="C52" s="59"/>
      <c r="F52" s="234"/>
      <c r="G52" s="300"/>
      <c r="H52" s="300"/>
      <c r="Q52" s="40"/>
    </row>
    <row r="53" spans="2:17" ht="16.5" customHeight="1" x14ac:dyDescent="0.3">
      <c r="F53" s="234"/>
      <c r="G53" s="300"/>
      <c r="H53" s="300"/>
      <c r="Q53" s="40"/>
    </row>
    <row r="54" spans="2:17" ht="16.5" customHeight="1" x14ac:dyDescent="0.3">
      <c r="F54" s="234"/>
      <c r="G54" s="300"/>
      <c r="H54" s="300"/>
      <c r="Q54" s="40"/>
    </row>
    <row r="55" spans="2:17" ht="16.5" customHeight="1" x14ac:dyDescent="0.3">
      <c r="F55" s="234"/>
      <c r="G55" s="300"/>
      <c r="H55" s="300"/>
      <c r="Q55" s="40"/>
    </row>
    <row r="56" spans="2:17" ht="16.5" customHeight="1" x14ac:dyDescent="0.3">
      <c r="F56" s="234"/>
      <c r="G56" s="300"/>
      <c r="H56" s="300"/>
      <c r="Q56" s="40"/>
    </row>
    <row r="57" spans="2:17" ht="16.5" customHeight="1" x14ac:dyDescent="0.3">
      <c r="F57" s="234"/>
      <c r="G57" s="300"/>
      <c r="H57" s="300"/>
      <c r="Q57" s="40"/>
    </row>
    <row r="58" spans="2:17" ht="16.5" customHeight="1" x14ac:dyDescent="0.3">
      <c r="F58" s="234"/>
      <c r="G58" s="300"/>
      <c r="H58" s="300"/>
      <c r="Q58" s="40"/>
    </row>
    <row r="59" spans="2:17" ht="16.5" customHeight="1" x14ac:dyDescent="0.3">
      <c r="F59" s="234"/>
      <c r="G59" s="300"/>
      <c r="H59" s="300"/>
      <c r="Q59" s="40"/>
    </row>
    <row r="60" spans="2:17" ht="16.5" customHeight="1" x14ac:dyDescent="0.3">
      <c r="F60" s="234"/>
      <c r="G60" s="300"/>
      <c r="H60" s="300"/>
      <c r="Q60" s="40"/>
    </row>
    <row r="61" spans="2:17" ht="16.5" customHeight="1" x14ac:dyDescent="0.3">
      <c r="F61" s="234"/>
      <c r="G61" s="300"/>
      <c r="H61" s="300"/>
      <c r="Q61" s="40"/>
    </row>
    <row r="62" spans="2:17" ht="16.5" customHeight="1" x14ac:dyDescent="0.3">
      <c r="F62" s="234"/>
      <c r="G62" s="300"/>
      <c r="H62" s="300"/>
      <c r="Q62" s="40"/>
    </row>
    <row r="63" spans="2:17" ht="16.5" customHeight="1" x14ac:dyDescent="0.3">
      <c r="F63" s="234"/>
      <c r="G63" s="300"/>
      <c r="H63" s="300"/>
      <c r="Q63" s="40"/>
    </row>
    <row r="64" spans="2:17" ht="16.5" customHeight="1" x14ac:dyDescent="0.3">
      <c r="F64" s="234"/>
      <c r="G64" s="300"/>
      <c r="H64" s="300"/>
      <c r="Q64" s="40"/>
    </row>
    <row r="65" spans="6:17" ht="16.5" customHeight="1" x14ac:dyDescent="0.3">
      <c r="F65" s="234"/>
      <c r="G65" s="300"/>
      <c r="H65" s="300"/>
      <c r="Q65" s="40"/>
    </row>
    <row r="66" spans="6:17" ht="16.5" customHeight="1" x14ac:dyDescent="0.3">
      <c r="F66" s="234"/>
      <c r="G66" s="300"/>
      <c r="H66" s="300"/>
      <c r="Q66" s="40"/>
    </row>
    <row r="67" spans="6:17" ht="16.5" customHeight="1" x14ac:dyDescent="0.3">
      <c r="F67" s="234"/>
      <c r="G67" s="300"/>
      <c r="H67" s="300"/>
      <c r="Q67" s="40"/>
    </row>
    <row r="68" spans="6:17" ht="16.5" customHeight="1" x14ac:dyDescent="0.3">
      <c r="F68" s="234"/>
      <c r="G68" s="300"/>
      <c r="H68" s="300"/>
      <c r="Q68" s="40"/>
    </row>
    <row r="69" spans="6:17" ht="16.5" customHeight="1" x14ac:dyDescent="0.3">
      <c r="F69" s="234"/>
      <c r="G69" s="300"/>
      <c r="H69" s="300"/>
      <c r="Q69" s="40"/>
    </row>
    <row r="70" spans="6:17" ht="16.5" customHeight="1" x14ac:dyDescent="0.3">
      <c r="Q70" s="40"/>
    </row>
  </sheetData>
  <sheetProtection password="CF76" sheet="1" objects="1" scenarios="1" formatCells="0" formatColumns="0" formatRows="0"/>
  <mergeCells count="65">
    <mergeCell ref="B11:D11"/>
    <mergeCell ref="B10:E10"/>
    <mergeCell ref="F11:F12"/>
    <mergeCell ref="B4:H4"/>
    <mergeCell ref="B8:E8"/>
    <mergeCell ref="G10:G11"/>
    <mergeCell ref="H10:H11"/>
    <mergeCell ref="B5:H5"/>
    <mergeCell ref="B48:E48"/>
    <mergeCell ref="B50:E50"/>
    <mergeCell ref="G48:H48"/>
    <mergeCell ref="G49:H49"/>
    <mergeCell ref="G50:H50"/>
    <mergeCell ref="G51:H51"/>
    <mergeCell ref="G52:H52"/>
    <mergeCell ref="G53:H53"/>
    <mergeCell ref="G54:H54"/>
    <mergeCell ref="G55:H55"/>
    <mergeCell ref="G56:H56"/>
    <mergeCell ref="G57:H57"/>
    <mergeCell ref="G58:H58"/>
    <mergeCell ref="G59:H59"/>
    <mergeCell ref="G60:H60"/>
    <mergeCell ref="G66:H66"/>
    <mergeCell ref="G67:H67"/>
    <mergeCell ref="G68:H68"/>
    <mergeCell ref="G69:H69"/>
    <mergeCell ref="G61:H61"/>
    <mergeCell ref="G62:H62"/>
    <mergeCell ref="G63:H63"/>
    <mergeCell ref="G64:H64"/>
    <mergeCell ref="G65:H65"/>
    <mergeCell ref="B13:C13"/>
    <mergeCell ref="B14:C14"/>
    <mergeCell ref="B15:C15"/>
    <mergeCell ref="B16:C16"/>
    <mergeCell ref="B17:C17"/>
    <mergeCell ref="B18:C18"/>
    <mergeCell ref="B19:C19"/>
    <mergeCell ref="B20:C20"/>
    <mergeCell ref="B21:C21"/>
    <mergeCell ref="B22:C22"/>
    <mergeCell ref="B31:C31"/>
    <mergeCell ref="B32:C32"/>
    <mergeCell ref="B23:C23"/>
    <mergeCell ref="B24:C24"/>
    <mergeCell ref="B25:C25"/>
    <mergeCell ref="B26:C26"/>
    <mergeCell ref="B27:C27"/>
    <mergeCell ref="B43:C43"/>
    <mergeCell ref="C49:E49"/>
    <mergeCell ref="B6:E6"/>
    <mergeCell ref="B38:C38"/>
    <mergeCell ref="B39:C39"/>
    <mergeCell ref="B40:C40"/>
    <mergeCell ref="B41:C41"/>
    <mergeCell ref="B42:C42"/>
    <mergeCell ref="B33:C33"/>
    <mergeCell ref="B34:C34"/>
    <mergeCell ref="B35:C35"/>
    <mergeCell ref="B36:C36"/>
    <mergeCell ref="B37:C37"/>
    <mergeCell ref="B28:C28"/>
    <mergeCell ref="B29:C29"/>
    <mergeCell ref="B30:C30"/>
  </mergeCells>
  <conditionalFormatting sqref="F50:F69">
    <cfRule type="notContainsBlanks" dxfId="63" priority="51">
      <formula>LEN(TRIM(F50))&gt;0</formula>
    </cfRule>
  </conditionalFormatting>
  <conditionalFormatting sqref="G50:G69">
    <cfRule type="notContainsBlanks" dxfId="62" priority="50">
      <formula>LEN(TRIM(G50))&gt;0</formula>
    </cfRule>
  </conditionalFormatting>
  <conditionalFormatting sqref="G13:H43">
    <cfRule type="notContainsBlanks" dxfId="61" priority="45">
      <formula>LEN(TRIM(G13))&gt;0</formula>
    </cfRule>
  </conditionalFormatting>
  <conditionalFormatting sqref="B50:C50">
    <cfRule type="notContainsBlanks" dxfId="60" priority="43">
      <formula>LEN(TRIM(B50))&gt;0</formula>
    </cfRule>
  </conditionalFormatting>
  <conditionalFormatting sqref="F48:G69">
    <cfRule type="expression" dxfId="59" priority="333">
      <formula>OR($B$50="", $B$50="No, no additional legislation")</formula>
    </cfRule>
  </conditionalFormatting>
  <dataValidations count="1">
    <dataValidation operator="greaterThanOrEqual" allowBlank="1" showInputMessage="1" showErrorMessage="1" error="Please input a value in tonnes" sqref="F50:G69 G13:G43" xr:uid="{00000000-0002-0000-0800-000000000000}"/>
  </dataValidations>
  <pageMargins left="0.7" right="0.7" top="0.75" bottom="0.75" header="0.3" footer="0.3"/>
  <pageSetup orientation="portrait" r:id="rId1"/>
  <drawing r:id="rId2"/>
  <legacyDrawing r:id="rId3"/>
  <mc:AlternateContent xmlns:mc="http://schemas.openxmlformats.org/markup-compatibility/2006">
    <mc:Choice Requires="x14">
      <controls>
        <mc:AlternateContent xmlns:mc="http://schemas.openxmlformats.org/markup-compatibility/2006">
          <mc:Choice Requires="x14">
            <control shapeId="23554" r:id="rId4" name="Check Box 2">
              <controlPr defaultSize="0" autoFill="0" autoLine="0" autoPict="0">
                <anchor moveWithCells="1">
                  <from>
                    <xdr:col>4</xdr:col>
                    <xdr:colOff>704850</xdr:colOff>
                    <xdr:row>13</xdr:row>
                    <xdr:rowOff>257175</xdr:rowOff>
                  </from>
                  <to>
                    <xdr:col>4</xdr:col>
                    <xdr:colOff>923925</xdr:colOff>
                    <xdr:row>13</xdr:row>
                    <xdr:rowOff>581025</xdr:rowOff>
                  </to>
                </anchor>
              </controlPr>
            </control>
          </mc:Choice>
        </mc:AlternateContent>
        <mc:AlternateContent xmlns:mc="http://schemas.openxmlformats.org/markup-compatibility/2006">
          <mc:Choice Requires="x14">
            <control shapeId="23555" r:id="rId5" name="Check Box 3">
              <controlPr defaultSize="0" autoFill="0" autoLine="0" autoPict="0">
                <anchor moveWithCells="1">
                  <from>
                    <xdr:col>4</xdr:col>
                    <xdr:colOff>704850</xdr:colOff>
                    <xdr:row>14</xdr:row>
                    <xdr:rowOff>257175</xdr:rowOff>
                  </from>
                  <to>
                    <xdr:col>4</xdr:col>
                    <xdr:colOff>923925</xdr:colOff>
                    <xdr:row>14</xdr:row>
                    <xdr:rowOff>581025</xdr:rowOff>
                  </to>
                </anchor>
              </controlPr>
            </control>
          </mc:Choice>
        </mc:AlternateContent>
        <mc:AlternateContent xmlns:mc="http://schemas.openxmlformats.org/markup-compatibility/2006">
          <mc:Choice Requires="x14">
            <control shapeId="23556" r:id="rId6" name="Check Box 4">
              <controlPr defaultSize="0" autoFill="0" autoLine="0" autoPict="0">
                <anchor moveWithCells="1">
                  <from>
                    <xdr:col>4</xdr:col>
                    <xdr:colOff>704850</xdr:colOff>
                    <xdr:row>15</xdr:row>
                    <xdr:rowOff>257175</xdr:rowOff>
                  </from>
                  <to>
                    <xdr:col>4</xdr:col>
                    <xdr:colOff>923925</xdr:colOff>
                    <xdr:row>15</xdr:row>
                    <xdr:rowOff>581025</xdr:rowOff>
                  </to>
                </anchor>
              </controlPr>
            </control>
          </mc:Choice>
        </mc:AlternateContent>
        <mc:AlternateContent xmlns:mc="http://schemas.openxmlformats.org/markup-compatibility/2006">
          <mc:Choice Requires="x14">
            <control shapeId="23557" r:id="rId7" name="Check Box 5">
              <controlPr defaultSize="0" autoFill="0" autoLine="0" autoPict="0">
                <anchor moveWithCells="1">
                  <from>
                    <xdr:col>4</xdr:col>
                    <xdr:colOff>704850</xdr:colOff>
                    <xdr:row>16</xdr:row>
                    <xdr:rowOff>257175</xdr:rowOff>
                  </from>
                  <to>
                    <xdr:col>4</xdr:col>
                    <xdr:colOff>923925</xdr:colOff>
                    <xdr:row>16</xdr:row>
                    <xdr:rowOff>581025</xdr:rowOff>
                  </to>
                </anchor>
              </controlPr>
            </control>
          </mc:Choice>
        </mc:AlternateContent>
        <mc:AlternateContent xmlns:mc="http://schemas.openxmlformats.org/markup-compatibility/2006">
          <mc:Choice Requires="x14">
            <control shapeId="23558" r:id="rId8" name="Check Box 6">
              <controlPr defaultSize="0" autoFill="0" autoLine="0" autoPict="0">
                <anchor moveWithCells="1">
                  <from>
                    <xdr:col>4</xdr:col>
                    <xdr:colOff>704850</xdr:colOff>
                    <xdr:row>17</xdr:row>
                    <xdr:rowOff>257175</xdr:rowOff>
                  </from>
                  <to>
                    <xdr:col>4</xdr:col>
                    <xdr:colOff>923925</xdr:colOff>
                    <xdr:row>17</xdr:row>
                    <xdr:rowOff>581025</xdr:rowOff>
                  </to>
                </anchor>
              </controlPr>
            </control>
          </mc:Choice>
        </mc:AlternateContent>
        <mc:AlternateContent xmlns:mc="http://schemas.openxmlformats.org/markup-compatibility/2006">
          <mc:Choice Requires="x14">
            <control shapeId="23559" r:id="rId9" name="Check Box 7">
              <controlPr defaultSize="0" autoFill="0" autoLine="0" autoPict="0">
                <anchor moveWithCells="1">
                  <from>
                    <xdr:col>4</xdr:col>
                    <xdr:colOff>704850</xdr:colOff>
                    <xdr:row>18</xdr:row>
                    <xdr:rowOff>257175</xdr:rowOff>
                  </from>
                  <to>
                    <xdr:col>4</xdr:col>
                    <xdr:colOff>923925</xdr:colOff>
                    <xdr:row>18</xdr:row>
                    <xdr:rowOff>581025</xdr:rowOff>
                  </to>
                </anchor>
              </controlPr>
            </control>
          </mc:Choice>
        </mc:AlternateContent>
        <mc:AlternateContent xmlns:mc="http://schemas.openxmlformats.org/markup-compatibility/2006">
          <mc:Choice Requires="x14">
            <control shapeId="23560" r:id="rId10" name="Check Box 8">
              <controlPr defaultSize="0" autoFill="0" autoLine="0" autoPict="0">
                <anchor moveWithCells="1">
                  <from>
                    <xdr:col>4</xdr:col>
                    <xdr:colOff>704850</xdr:colOff>
                    <xdr:row>19</xdr:row>
                    <xdr:rowOff>257175</xdr:rowOff>
                  </from>
                  <to>
                    <xdr:col>4</xdr:col>
                    <xdr:colOff>923925</xdr:colOff>
                    <xdr:row>19</xdr:row>
                    <xdr:rowOff>581025</xdr:rowOff>
                  </to>
                </anchor>
              </controlPr>
            </control>
          </mc:Choice>
        </mc:AlternateContent>
        <mc:AlternateContent xmlns:mc="http://schemas.openxmlformats.org/markup-compatibility/2006">
          <mc:Choice Requires="x14">
            <control shapeId="23561" r:id="rId11" name="Check Box 9">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563" r:id="rId12" name="Check Box 11">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575" r:id="rId13" name="Check Box 23">
              <controlPr defaultSize="0" autoFill="0" autoLine="0" autoPict="0">
                <anchor moveWithCells="1">
                  <from>
                    <xdr:col>4</xdr:col>
                    <xdr:colOff>704850</xdr:colOff>
                    <xdr:row>25</xdr:row>
                    <xdr:rowOff>257175</xdr:rowOff>
                  </from>
                  <to>
                    <xdr:col>4</xdr:col>
                    <xdr:colOff>923925</xdr:colOff>
                    <xdr:row>25</xdr:row>
                    <xdr:rowOff>581025</xdr:rowOff>
                  </to>
                </anchor>
              </controlPr>
            </control>
          </mc:Choice>
        </mc:AlternateContent>
        <mc:AlternateContent xmlns:mc="http://schemas.openxmlformats.org/markup-compatibility/2006">
          <mc:Choice Requires="x14">
            <control shapeId="23580" r:id="rId14" name="Check Box 28">
              <controlPr defaultSize="0" autoFill="0" autoLine="0" autoPict="0">
                <anchor moveWithCells="1">
                  <from>
                    <xdr:col>4</xdr:col>
                    <xdr:colOff>704850</xdr:colOff>
                    <xdr:row>13</xdr:row>
                    <xdr:rowOff>257175</xdr:rowOff>
                  </from>
                  <to>
                    <xdr:col>4</xdr:col>
                    <xdr:colOff>923925</xdr:colOff>
                    <xdr:row>13</xdr:row>
                    <xdr:rowOff>581025</xdr:rowOff>
                  </to>
                </anchor>
              </controlPr>
            </control>
          </mc:Choice>
        </mc:AlternateContent>
        <mc:AlternateContent xmlns:mc="http://schemas.openxmlformats.org/markup-compatibility/2006">
          <mc:Choice Requires="x14">
            <control shapeId="23581" r:id="rId15" name="Check Box 29">
              <controlPr defaultSize="0" autoFill="0" autoLine="0" autoPict="0">
                <anchor moveWithCells="1">
                  <from>
                    <xdr:col>4</xdr:col>
                    <xdr:colOff>704850</xdr:colOff>
                    <xdr:row>14</xdr:row>
                    <xdr:rowOff>257175</xdr:rowOff>
                  </from>
                  <to>
                    <xdr:col>4</xdr:col>
                    <xdr:colOff>923925</xdr:colOff>
                    <xdr:row>14</xdr:row>
                    <xdr:rowOff>581025</xdr:rowOff>
                  </to>
                </anchor>
              </controlPr>
            </control>
          </mc:Choice>
        </mc:AlternateContent>
        <mc:AlternateContent xmlns:mc="http://schemas.openxmlformats.org/markup-compatibility/2006">
          <mc:Choice Requires="x14">
            <control shapeId="23582" r:id="rId16" name="Check Box 30">
              <controlPr defaultSize="0" autoFill="0" autoLine="0" autoPict="0">
                <anchor moveWithCells="1">
                  <from>
                    <xdr:col>4</xdr:col>
                    <xdr:colOff>704850</xdr:colOff>
                    <xdr:row>15</xdr:row>
                    <xdr:rowOff>257175</xdr:rowOff>
                  </from>
                  <to>
                    <xdr:col>4</xdr:col>
                    <xdr:colOff>923925</xdr:colOff>
                    <xdr:row>15</xdr:row>
                    <xdr:rowOff>581025</xdr:rowOff>
                  </to>
                </anchor>
              </controlPr>
            </control>
          </mc:Choice>
        </mc:AlternateContent>
        <mc:AlternateContent xmlns:mc="http://schemas.openxmlformats.org/markup-compatibility/2006">
          <mc:Choice Requires="x14">
            <control shapeId="23583" r:id="rId17" name="Check Box 31">
              <controlPr defaultSize="0" autoFill="0" autoLine="0" autoPict="0">
                <anchor moveWithCells="1">
                  <from>
                    <xdr:col>4</xdr:col>
                    <xdr:colOff>704850</xdr:colOff>
                    <xdr:row>16</xdr:row>
                    <xdr:rowOff>257175</xdr:rowOff>
                  </from>
                  <to>
                    <xdr:col>4</xdr:col>
                    <xdr:colOff>923925</xdr:colOff>
                    <xdr:row>16</xdr:row>
                    <xdr:rowOff>581025</xdr:rowOff>
                  </to>
                </anchor>
              </controlPr>
            </control>
          </mc:Choice>
        </mc:AlternateContent>
        <mc:AlternateContent xmlns:mc="http://schemas.openxmlformats.org/markup-compatibility/2006">
          <mc:Choice Requires="x14">
            <control shapeId="23584" r:id="rId18" name="Check Box 32">
              <controlPr defaultSize="0" autoFill="0" autoLine="0" autoPict="0">
                <anchor moveWithCells="1">
                  <from>
                    <xdr:col>4</xdr:col>
                    <xdr:colOff>704850</xdr:colOff>
                    <xdr:row>17</xdr:row>
                    <xdr:rowOff>257175</xdr:rowOff>
                  </from>
                  <to>
                    <xdr:col>4</xdr:col>
                    <xdr:colOff>923925</xdr:colOff>
                    <xdr:row>17</xdr:row>
                    <xdr:rowOff>581025</xdr:rowOff>
                  </to>
                </anchor>
              </controlPr>
            </control>
          </mc:Choice>
        </mc:AlternateContent>
        <mc:AlternateContent xmlns:mc="http://schemas.openxmlformats.org/markup-compatibility/2006">
          <mc:Choice Requires="x14">
            <control shapeId="23585" r:id="rId19" name="Check Box 33">
              <controlPr defaultSize="0" autoFill="0" autoLine="0" autoPict="0">
                <anchor moveWithCells="1">
                  <from>
                    <xdr:col>4</xdr:col>
                    <xdr:colOff>704850</xdr:colOff>
                    <xdr:row>18</xdr:row>
                    <xdr:rowOff>257175</xdr:rowOff>
                  </from>
                  <to>
                    <xdr:col>4</xdr:col>
                    <xdr:colOff>923925</xdr:colOff>
                    <xdr:row>18</xdr:row>
                    <xdr:rowOff>581025</xdr:rowOff>
                  </to>
                </anchor>
              </controlPr>
            </control>
          </mc:Choice>
        </mc:AlternateContent>
        <mc:AlternateContent xmlns:mc="http://schemas.openxmlformats.org/markup-compatibility/2006">
          <mc:Choice Requires="x14">
            <control shapeId="23586" r:id="rId20" name="Check Box 34">
              <controlPr defaultSize="0" autoFill="0" autoLine="0" autoPict="0">
                <anchor moveWithCells="1">
                  <from>
                    <xdr:col>4</xdr:col>
                    <xdr:colOff>704850</xdr:colOff>
                    <xdr:row>19</xdr:row>
                    <xdr:rowOff>257175</xdr:rowOff>
                  </from>
                  <to>
                    <xdr:col>4</xdr:col>
                    <xdr:colOff>923925</xdr:colOff>
                    <xdr:row>19</xdr:row>
                    <xdr:rowOff>581025</xdr:rowOff>
                  </to>
                </anchor>
              </controlPr>
            </control>
          </mc:Choice>
        </mc:AlternateContent>
        <mc:AlternateContent xmlns:mc="http://schemas.openxmlformats.org/markup-compatibility/2006">
          <mc:Choice Requires="x14">
            <control shapeId="23587" r:id="rId21" name="Check Box 35">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589" r:id="rId22" name="Check Box 37">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591" r:id="rId23" name="Check Box 39">
              <controlPr defaultSize="0" autoFill="0" autoLine="0" autoPict="0">
                <anchor moveWithCells="1">
                  <from>
                    <xdr:col>4</xdr:col>
                    <xdr:colOff>704850</xdr:colOff>
                    <xdr:row>19</xdr:row>
                    <xdr:rowOff>257175</xdr:rowOff>
                  </from>
                  <to>
                    <xdr:col>4</xdr:col>
                    <xdr:colOff>923925</xdr:colOff>
                    <xdr:row>19</xdr:row>
                    <xdr:rowOff>581025</xdr:rowOff>
                  </to>
                </anchor>
              </controlPr>
            </control>
          </mc:Choice>
        </mc:AlternateContent>
        <mc:AlternateContent xmlns:mc="http://schemas.openxmlformats.org/markup-compatibility/2006">
          <mc:Choice Requires="x14">
            <control shapeId="23592" r:id="rId24" name="Check Box 40">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594" r:id="rId25" name="Check Box 42">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596" r:id="rId26" name="Check Box 44">
              <controlPr defaultSize="0" autoFill="0" autoLine="0" autoPict="0">
                <anchor moveWithCells="1">
                  <from>
                    <xdr:col>4</xdr:col>
                    <xdr:colOff>704850</xdr:colOff>
                    <xdr:row>13</xdr:row>
                    <xdr:rowOff>257175</xdr:rowOff>
                  </from>
                  <to>
                    <xdr:col>4</xdr:col>
                    <xdr:colOff>923925</xdr:colOff>
                    <xdr:row>13</xdr:row>
                    <xdr:rowOff>581025</xdr:rowOff>
                  </to>
                </anchor>
              </controlPr>
            </control>
          </mc:Choice>
        </mc:AlternateContent>
        <mc:AlternateContent xmlns:mc="http://schemas.openxmlformats.org/markup-compatibility/2006">
          <mc:Choice Requires="x14">
            <control shapeId="23597" r:id="rId27" name="Check Box 45">
              <controlPr defaultSize="0" autoFill="0" autoLine="0" autoPict="0">
                <anchor moveWithCells="1">
                  <from>
                    <xdr:col>4</xdr:col>
                    <xdr:colOff>704850</xdr:colOff>
                    <xdr:row>14</xdr:row>
                    <xdr:rowOff>257175</xdr:rowOff>
                  </from>
                  <to>
                    <xdr:col>4</xdr:col>
                    <xdr:colOff>923925</xdr:colOff>
                    <xdr:row>14</xdr:row>
                    <xdr:rowOff>581025</xdr:rowOff>
                  </to>
                </anchor>
              </controlPr>
            </control>
          </mc:Choice>
        </mc:AlternateContent>
        <mc:AlternateContent xmlns:mc="http://schemas.openxmlformats.org/markup-compatibility/2006">
          <mc:Choice Requires="x14">
            <control shapeId="23598" r:id="rId28" name="Check Box 46">
              <controlPr defaultSize="0" autoFill="0" autoLine="0" autoPict="0">
                <anchor moveWithCells="1">
                  <from>
                    <xdr:col>4</xdr:col>
                    <xdr:colOff>704850</xdr:colOff>
                    <xdr:row>15</xdr:row>
                    <xdr:rowOff>257175</xdr:rowOff>
                  </from>
                  <to>
                    <xdr:col>4</xdr:col>
                    <xdr:colOff>923925</xdr:colOff>
                    <xdr:row>15</xdr:row>
                    <xdr:rowOff>581025</xdr:rowOff>
                  </to>
                </anchor>
              </controlPr>
            </control>
          </mc:Choice>
        </mc:AlternateContent>
        <mc:AlternateContent xmlns:mc="http://schemas.openxmlformats.org/markup-compatibility/2006">
          <mc:Choice Requires="x14">
            <control shapeId="23599" r:id="rId29" name="Check Box 47">
              <controlPr defaultSize="0" autoFill="0" autoLine="0" autoPict="0">
                <anchor moveWithCells="1">
                  <from>
                    <xdr:col>4</xdr:col>
                    <xdr:colOff>704850</xdr:colOff>
                    <xdr:row>16</xdr:row>
                    <xdr:rowOff>257175</xdr:rowOff>
                  </from>
                  <to>
                    <xdr:col>4</xdr:col>
                    <xdr:colOff>923925</xdr:colOff>
                    <xdr:row>16</xdr:row>
                    <xdr:rowOff>581025</xdr:rowOff>
                  </to>
                </anchor>
              </controlPr>
            </control>
          </mc:Choice>
        </mc:AlternateContent>
        <mc:AlternateContent xmlns:mc="http://schemas.openxmlformats.org/markup-compatibility/2006">
          <mc:Choice Requires="x14">
            <control shapeId="23600" r:id="rId30" name="Check Box 48">
              <controlPr defaultSize="0" autoFill="0" autoLine="0" autoPict="0">
                <anchor moveWithCells="1">
                  <from>
                    <xdr:col>4</xdr:col>
                    <xdr:colOff>704850</xdr:colOff>
                    <xdr:row>17</xdr:row>
                    <xdr:rowOff>257175</xdr:rowOff>
                  </from>
                  <to>
                    <xdr:col>4</xdr:col>
                    <xdr:colOff>923925</xdr:colOff>
                    <xdr:row>17</xdr:row>
                    <xdr:rowOff>581025</xdr:rowOff>
                  </to>
                </anchor>
              </controlPr>
            </control>
          </mc:Choice>
        </mc:AlternateContent>
        <mc:AlternateContent xmlns:mc="http://schemas.openxmlformats.org/markup-compatibility/2006">
          <mc:Choice Requires="x14">
            <control shapeId="23601" r:id="rId31" name="Check Box 49">
              <controlPr defaultSize="0" autoFill="0" autoLine="0" autoPict="0">
                <anchor moveWithCells="1">
                  <from>
                    <xdr:col>4</xdr:col>
                    <xdr:colOff>704850</xdr:colOff>
                    <xdr:row>18</xdr:row>
                    <xdr:rowOff>257175</xdr:rowOff>
                  </from>
                  <to>
                    <xdr:col>4</xdr:col>
                    <xdr:colOff>923925</xdr:colOff>
                    <xdr:row>18</xdr:row>
                    <xdr:rowOff>581025</xdr:rowOff>
                  </to>
                </anchor>
              </controlPr>
            </control>
          </mc:Choice>
        </mc:AlternateContent>
        <mc:AlternateContent xmlns:mc="http://schemas.openxmlformats.org/markup-compatibility/2006">
          <mc:Choice Requires="x14">
            <control shapeId="23602" r:id="rId32" name="Check Box 50">
              <controlPr defaultSize="0" autoFill="0" autoLine="0" autoPict="0">
                <anchor moveWithCells="1">
                  <from>
                    <xdr:col>4</xdr:col>
                    <xdr:colOff>704850</xdr:colOff>
                    <xdr:row>19</xdr:row>
                    <xdr:rowOff>257175</xdr:rowOff>
                  </from>
                  <to>
                    <xdr:col>4</xdr:col>
                    <xdr:colOff>923925</xdr:colOff>
                    <xdr:row>19</xdr:row>
                    <xdr:rowOff>581025</xdr:rowOff>
                  </to>
                </anchor>
              </controlPr>
            </control>
          </mc:Choice>
        </mc:AlternateContent>
        <mc:AlternateContent xmlns:mc="http://schemas.openxmlformats.org/markup-compatibility/2006">
          <mc:Choice Requires="x14">
            <control shapeId="23603" r:id="rId33" name="Check Box 51">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605" r:id="rId34" name="Check Box 53">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609" r:id="rId35" name="Check Box 57">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611" r:id="rId36" name="Check Box 59">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615" r:id="rId37" name="Check Box 63">
              <controlPr defaultSize="0" autoFill="0" autoLine="0" autoPict="0">
                <anchor moveWithCells="1">
                  <from>
                    <xdr:col>4</xdr:col>
                    <xdr:colOff>704850</xdr:colOff>
                    <xdr:row>20</xdr:row>
                    <xdr:rowOff>257175</xdr:rowOff>
                  </from>
                  <to>
                    <xdr:col>4</xdr:col>
                    <xdr:colOff>923925</xdr:colOff>
                    <xdr:row>20</xdr:row>
                    <xdr:rowOff>581025</xdr:rowOff>
                  </to>
                </anchor>
              </controlPr>
            </control>
          </mc:Choice>
        </mc:AlternateContent>
        <mc:AlternateContent xmlns:mc="http://schemas.openxmlformats.org/markup-compatibility/2006">
          <mc:Choice Requires="x14">
            <control shapeId="23617" r:id="rId38" name="Check Box 65">
              <controlPr defaultSize="0" autoFill="0" autoLine="0" autoPict="0">
                <anchor moveWithCells="1">
                  <from>
                    <xdr:col>4</xdr:col>
                    <xdr:colOff>704850</xdr:colOff>
                    <xdr:row>24</xdr:row>
                    <xdr:rowOff>257175</xdr:rowOff>
                  </from>
                  <to>
                    <xdr:col>4</xdr:col>
                    <xdr:colOff>923925</xdr:colOff>
                    <xdr:row>24</xdr:row>
                    <xdr:rowOff>581025</xdr:rowOff>
                  </to>
                </anchor>
              </controlPr>
            </control>
          </mc:Choice>
        </mc:AlternateContent>
        <mc:AlternateContent xmlns:mc="http://schemas.openxmlformats.org/markup-compatibility/2006">
          <mc:Choice Requires="x14">
            <control shapeId="23628" r:id="rId39" name="Check Box 76">
              <controlPr defaultSize="0" autoFill="0" autoLine="0" autoPict="0">
                <anchor moveWithCells="1">
                  <from>
                    <xdr:col>4</xdr:col>
                    <xdr:colOff>704850</xdr:colOff>
                    <xdr:row>25</xdr:row>
                    <xdr:rowOff>257175</xdr:rowOff>
                  </from>
                  <to>
                    <xdr:col>4</xdr:col>
                    <xdr:colOff>923925</xdr:colOff>
                    <xdr:row>25</xdr:row>
                    <xdr:rowOff>581025</xdr:rowOff>
                  </to>
                </anchor>
              </controlPr>
            </control>
          </mc:Choice>
        </mc:AlternateContent>
        <mc:AlternateContent xmlns:mc="http://schemas.openxmlformats.org/markup-compatibility/2006">
          <mc:Choice Requires="x14">
            <control shapeId="23629" r:id="rId40" name="Check Box 77">
              <controlPr defaultSize="0" autoFill="0" autoLine="0" autoPict="0">
                <anchor moveWithCells="1">
                  <from>
                    <xdr:col>4</xdr:col>
                    <xdr:colOff>704850</xdr:colOff>
                    <xdr:row>26</xdr:row>
                    <xdr:rowOff>533400</xdr:rowOff>
                  </from>
                  <to>
                    <xdr:col>4</xdr:col>
                    <xdr:colOff>923925</xdr:colOff>
                    <xdr:row>26</xdr:row>
                    <xdr:rowOff>857250</xdr:rowOff>
                  </to>
                </anchor>
              </controlPr>
            </control>
          </mc:Choice>
        </mc:AlternateContent>
        <mc:AlternateContent xmlns:mc="http://schemas.openxmlformats.org/markup-compatibility/2006">
          <mc:Choice Requires="x14">
            <control shapeId="23630" r:id="rId41" name="Check Box 78">
              <controlPr defaultSize="0" autoFill="0" autoLine="0" autoPict="0">
                <anchor moveWithCells="1">
                  <from>
                    <xdr:col>4</xdr:col>
                    <xdr:colOff>704850</xdr:colOff>
                    <xdr:row>27</xdr:row>
                    <xdr:rowOff>257175</xdr:rowOff>
                  </from>
                  <to>
                    <xdr:col>4</xdr:col>
                    <xdr:colOff>933450</xdr:colOff>
                    <xdr:row>27</xdr:row>
                    <xdr:rowOff>581025</xdr:rowOff>
                  </to>
                </anchor>
              </controlPr>
            </control>
          </mc:Choice>
        </mc:AlternateContent>
        <mc:AlternateContent xmlns:mc="http://schemas.openxmlformats.org/markup-compatibility/2006">
          <mc:Choice Requires="x14">
            <control shapeId="23631" r:id="rId42" name="Check Box 79">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32" r:id="rId43" name="Check Box 80">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33" r:id="rId44" name="Check Box 81">
              <controlPr defaultSize="0" autoFill="0" autoLine="0" autoPict="0">
                <anchor moveWithCells="1">
                  <from>
                    <xdr:col>4</xdr:col>
                    <xdr:colOff>704850</xdr:colOff>
                    <xdr:row>33</xdr:row>
                    <xdr:rowOff>257175</xdr:rowOff>
                  </from>
                  <to>
                    <xdr:col>4</xdr:col>
                    <xdr:colOff>933450</xdr:colOff>
                    <xdr:row>33</xdr:row>
                    <xdr:rowOff>581025</xdr:rowOff>
                  </to>
                </anchor>
              </controlPr>
            </control>
          </mc:Choice>
        </mc:AlternateContent>
        <mc:AlternateContent xmlns:mc="http://schemas.openxmlformats.org/markup-compatibility/2006">
          <mc:Choice Requires="x14">
            <control shapeId="23634" r:id="rId45" name="Check Box 82">
              <controlPr defaultSize="0" autoFill="0" autoLine="0" autoPict="0">
                <anchor moveWithCells="1">
                  <from>
                    <xdr:col>4</xdr:col>
                    <xdr:colOff>704850</xdr:colOff>
                    <xdr:row>34</xdr:row>
                    <xdr:rowOff>257175</xdr:rowOff>
                  </from>
                  <to>
                    <xdr:col>4</xdr:col>
                    <xdr:colOff>933450</xdr:colOff>
                    <xdr:row>34</xdr:row>
                    <xdr:rowOff>581025</xdr:rowOff>
                  </to>
                </anchor>
              </controlPr>
            </control>
          </mc:Choice>
        </mc:AlternateContent>
        <mc:AlternateContent xmlns:mc="http://schemas.openxmlformats.org/markup-compatibility/2006">
          <mc:Choice Requires="x14">
            <control shapeId="23635" r:id="rId46" name="Check Box 83">
              <controlPr defaultSize="0" autoFill="0" autoLine="0" autoPict="0">
                <anchor moveWithCells="1">
                  <from>
                    <xdr:col>4</xdr:col>
                    <xdr:colOff>704850</xdr:colOff>
                    <xdr:row>27</xdr:row>
                    <xdr:rowOff>257175</xdr:rowOff>
                  </from>
                  <to>
                    <xdr:col>4</xdr:col>
                    <xdr:colOff>933450</xdr:colOff>
                    <xdr:row>27</xdr:row>
                    <xdr:rowOff>581025</xdr:rowOff>
                  </to>
                </anchor>
              </controlPr>
            </control>
          </mc:Choice>
        </mc:AlternateContent>
        <mc:AlternateContent xmlns:mc="http://schemas.openxmlformats.org/markup-compatibility/2006">
          <mc:Choice Requires="x14">
            <control shapeId="23636" r:id="rId47" name="Check Box 84">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37" r:id="rId48" name="Check Box 85">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38" r:id="rId49" name="Check Box 86">
              <controlPr defaultSize="0" autoFill="0" autoLine="0" autoPict="0">
                <anchor moveWithCells="1">
                  <from>
                    <xdr:col>4</xdr:col>
                    <xdr:colOff>704850</xdr:colOff>
                    <xdr:row>27</xdr:row>
                    <xdr:rowOff>257175</xdr:rowOff>
                  </from>
                  <to>
                    <xdr:col>4</xdr:col>
                    <xdr:colOff>933450</xdr:colOff>
                    <xdr:row>27</xdr:row>
                    <xdr:rowOff>581025</xdr:rowOff>
                  </to>
                </anchor>
              </controlPr>
            </control>
          </mc:Choice>
        </mc:AlternateContent>
        <mc:AlternateContent xmlns:mc="http://schemas.openxmlformats.org/markup-compatibility/2006">
          <mc:Choice Requires="x14">
            <control shapeId="23639" r:id="rId50" name="Check Box 87">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40" r:id="rId51" name="Check Box 88">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41" r:id="rId52" name="Check Box 89">
              <controlPr defaultSize="0" autoFill="0" autoLine="0" autoPict="0">
                <anchor moveWithCells="1">
                  <from>
                    <xdr:col>4</xdr:col>
                    <xdr:colOff>704850</xdr:colOff>
                    <xdr:row>27</xdr:row>
                    <xdr:rowOff>257175</xdr:rowOff>
                  </from>
                  <to>
                    <xdr:col>4</xdr:col>
                    <xdr:colOff>933450</xdr:colOff>
                    <xdr:row>27</xdr:row>
                    <xdr:rowOff>581025</xdr:rowOff>
                  </to>
                </anchor>
              </controlPr>
            </control>
          </mc:Choice>
        </mc:AlternateContent>
        <mc:AlternateContent xmlns:mc="http://schemas.openxmlformats.org/markup-compatibility/2006">
          <mc:Choice Requires="x14">
            <control shapeId="23642" r:id="rId53" name="Check Box 90">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43" r:id="rId54" name="Check Box 91">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44" r:id="rId55" name="Check Box 92">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45" r:id="rId56" name="Check Box 93">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46" r:id="rId57" name="Check Box 94">
              <controlPr defaultSize="0" autoFill="0" autoLine="0" autoPict="0">
                <anchor moveWithCells="1">
                  <from>
                    <xdr:col>4</xdr:col>
                    <xdr:colOff>704850</xdr:colOff>
                    <xdr:row>28</xdr:row>
                    <xdr:rowOff>257175</xdr:rowOff>
                  </from>
                  <to>
                    <xdr:col>4</xdr:col>
                    <xdr:colOff>933450</xdr:colOff>
                    <xdr:row>28</xdr:row>
                    <xdr:rowOff>581025</xdr:rowOff>
                  </to>
                </anchor>
              </controlPr>
            </control>
          </mc:Choice>
        </mc:AlternateContent>
        <mc:AlternateContent xmlns:mc="http://schemas.openxmlformats.org/markup-compatibility/2006">
          <mc:Choice Requires="x14">
            <control shapeId="23647" r:id="rId58" name="Check Box 95">
              <controlPr defaultSize="0" autoFill="0" autoLine="0" autoPict="0">
                <anchor moveWithCells="1">
                  <from>
                    <xdr:col>4</xdr:col>
                    <xdr:colOff>704850</xdr:colOff>
                    <xdr:row>32</xdr:row>
                    <xdr:rowOff>257175</xdr:rowOff>
                  </from>
                  <to>
                    <xdr:col>4</xdr:col>
                    <xdr:colOff>933450</xdr:colOff>
                    <xdr:row>32</xdr:row>
                    <xdr:rowOff>581025</xdr:rowOff>
                  </to>
                </anchor>
              </controlPr>
            </control>
          </mc:Choice>
        </mc:AlternateContent>
        <mc:AlternateContent xmlns:mc="http://schemas.openxmlformats.org/markup-compatibility/2006">
          <mc:Choice Requires="x14">
            <control shapeId="23648" r:id="rId59" name="Check Box 96">
              <controlPr defaultSize="0" autoFill="0" autoLine="0" autoPict="0">
                <anchor moveWithCells="1">
                  <from>
                    <xdr:col>4</xdr:col>
                    <xdr:colOff>704850</xdr:colOff>
                    <xdr:row>33</xdr:row>
                    <xdr:rowOff>257175</xdr:rowOff>
                  </from>
                  <to>
                    <xdr:col>4</xdr:col>
                    <xdr:colOff>933450</xdr:colOff>
                    <xdr:row>33</xdr:row>
                    <xdr:rowOff>581025</xdr:rowOff>
                  </to>
                </anchor>
              </controlPr>
            </control>
          </mc:Choice>
        </mc:AlternateContent>
        <mc:AlternateContent xmlns:mc="http://schemas.openxmlformats.org/markup-compatibility/2006">
          <mc:Choice Requires="x14">
            <control shapeId="23649" r:id="rId60" name="Check Box 97">
              <controlPr defaultSize="0" autoFill="0" autoLine="0" autoPict="0">
                <anchor moveWithCells="1">
                  <from>
                    <xdr:col>4</xdr:col>
                    <xdr:colOff>704850</xdr:colOff>
                    <xdr:row>34</xdr:row>
                    <xdr:rowOff>257175</xdr:rowOff>
                  </from>
                  <to>
                    <xdr:col>4</xdr:col>
                    <xdr:colOff>933450</xdr:colOff>
                    <xdr:row>34</xdr:row>
                    <xdr:rowOff>581025</xdr:rowOff>
                  </to>
                </anchor>
              </controlPr>
            </control>
          </mc:Choice>
        </mc:AlternateContent>
        <mc:AlternateContent xmlns:mc="http://schemas.openxmlformats.org/markup-compatibility/2006">
          <mc:Choice Requires="x14">
            <control shapeId="23650" r:id="rId61" name="Check Box 98">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1" r:id="rId62" name="Check Box 99">
              <controlPr defaultSize="0" autoFill="0" autoLine="0" autoPict="0">
                <anchor moveWithCells="1">
                  <from>
                    <xdr:col>4</xdr:col>
                    <xdr:colOff>704850</xdr:colOff>
                    <xdr:row>38</xdr:row>
                    <xdr:rowOff>257175</xdr:rowOff>
                  </from>
                  <to>
                    <xdr:col>4</xdr:col>
                    <xdr:colOff>933450</xdr:colOff>
                    <xdr:row>38</xdr:row>
                    <xdr:rowOff>581025</xdr:rowOff>
                  </to>
                </anchor>
              </controlPr>
            </control>
          </mc:Choice>
        </mc:AlternateContent>
        <mc:AlternateContent xmlns:mc="http://schemas.openxmlformats.org/markup-compatibility/2006">
          <mc:Choice Requires="x14">
            <control shapeId="23652" r:id="rId63" name="Check Box 100">
              <controlPr defaultSize="0" autoFill="0" autoLine="0" autoPict="0">
                <anchor moveWithCells="1">
                  <from>
                    <xdr:col>4</xdr:col>
                    <xdr:colOff>704850</xdr:colOff>
                    <xdr:row>42</xdr:row>
                    <xdr:rowOff>257175</xdr:rowOff>
                  </from>
                  <to>
                    <xdr:col>4</xdr:col>
                    <xdr:colOff>933450</xdr:colOff>
                    <xdr:row>42</xdr:row>
                    <xdr:rowOff>581025</xdr:rowOff>
                  </to>
                </anchor>
              </controlPr>
            </control>
          </mc:Choice>
        </mc:AlternateContent>
        <mc:AlternateContent xmlns:mc="http://schemas.openxmlformats.org/markup-compatibility/2006">
          <mc:Choice Requires="x14">
            <control shapeId="23653" r:id="rId64" name="Check Box 101">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4" r:id="rId65" name="Check Box 102">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5" r:id="rId66" name="Check Box 103">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6" r:id="rId67" name="Check Box 104">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7" r:id="rId68" name="Check Box 105">
              <controlPr defaultSize="0" autoFill="0" autoLine="0" autoPict="0">
                <anchor moveWithCells="1">
                  <from>
                    <xdr:col>4</xdr:col>
                    <xdr:colOff>704850</xdr:colOff>
                    <xdr:row>37</xdr:row>
                    <xdr:rowOff>257175</xdr:rowOff>
                  </from>
                  <to>
                    <xdr:col>4</xdr:col>
                    <xdr:colOff>933450</xdr:colOff>
                    <xdr:row>37</xdr:row>
                    <xdr:rowOff>581025</xdr:rowOff>
                  </to>
                </anchor>
              </controlPr>
            </control>
          </mc:Choice>
        </mc:AlternateContent>
        <mc:AlternateContent xmlns:mc="http://schemas.openxmlformats.org/markup-compatibility/2006">
          <mc:Choice Requires="x14">
            <control shapeId="23658" r:id="rId69" name="Check Box 106">
              <controlPr defaultSize="0" autoFill="0" autoLine="0" autoPict="0">
                <anchor moveWithCells="1">
                  <from>
                    <xdr:col>4</xdr:col>
                    <xdr:colOff>704850</xdr:colOff>
                    <xdr:row>38</xdr:row>
                    <xdr:rowOff>257175</xdr:rowOff>
                  </from>
                  <to>
                    <xdr:col>4</xdr:col>
                    <xdr:colOff>933450</xdr:colOff>
                    <xdr:row>38</xdr:row>
                    <xdr:rowOff>581025</xdr:rowOff>
                  </to>
                </anchor>
              </controlPr>
            </control>
          </mc:Choice>
        </mc:AlternateContent>
        <mc:AlternateContent xmlns:mc="http://schemas.openxmlformats.org/markup-compatibility/2006">
          <mc:Choice Requires="x14">
            <control shapeId="23659" r:id="rId70" name="Check Box 107">
              <controlPr defaultSize="0" autoFill="0" autoLine="0" autoPict="0">
                <anchor moveWithCells="1">
                  <from>
                    <xdr:col>4</xdr:col>
                    <xdr:colOff>704850</xdr:colOff>
                    <xdr:row>42</xdr:row>
                    <xdr:rowOff>257175</xdr:rowOff>
                  </from>
                  <to>
                    <xdr:col>4</xdr:col>
                    <xdr:colOff>933450</xdr:colOff>
                    <xdr:row>42</xdr:row>
                    <xdr:rowOff>581025</xdr:rowOff>
                  </to>
                </anchor>
              </controlPr>
            </control>
          </mc:Choice>
        </mc:AlternateContent>
        <mc:AlternateContent xmlns:mc="http://schemas.openxmlformats.org/markup-compatibility/2006">
          <mc:Choice Requires="x14">
            <control shapeId="23660" r:id="rId71" name="Check Box 108">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1" r:id="rId72" name="Check Box 109">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2" r:id="rId73" name="Check Box 110">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3" r:id="rId74" name="Check Box 111">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4" r:id="rId75" name="Check Box 112">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5" r:id="rId76" name="Check Box 113">
              <controlPr defaultSize="0" autoFill="0" autoLine="0" autoPict="0">
                <anchor moveWithCells="1">
                  <from>
                    <xdr:col>4</xdr:col>
                    <xdr:colOff>704850</xdr:colOff>
                    <xdr:row>21</xdr:row>
                    <xdr:rowOff>257175</xdr:rowOff>
                  </from>
                  <to>
                    <xdr:col>4</xdr:col>
                    <xdr:colOff>923925</xdr:colOff>
                    <xdr:row>21</xdr:row>
                    <xdr:rowOff>581025</xdr:rowOff>
                  </to>
                </anchor>
              </controlPr>
            </control>
          </mc:Choice>
        </mc:AlternateContent>
        <mc:AlternateContent xmlns:mc="http://schemas.openxmlformats.org/markup-compatibility/2006">
          <mc:Choice Requires="x14">
            <control shapeId="23666" r:id="rId77" name="Check Box 114">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67" r:id="rId78" name="Check Box 115">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68" r:id="rId79" name="Check Box 116">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69" r:id="rId80" name="Check Box 117">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70" r:id="rId81" name="Check Box 118">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71" r:id="rId82" name="Check Box 119">
              <controlPr defaultSize="0" autoFill="0" autoLine="0" autoPict="0">
                <anchor moveWithCells="1">
                  <from>
                    <xdr:col>4</xdr:col>
                    <xdr:colOff>704850</xdr:colOff>
                    <xdr:row>22</xdr:row>
                    <xdr:rowOff>257175</xdr:rowOff>
                  </from>
                  <to>
                    <xdr:col>4</xdr:col>
                    <xdr:colOff>923925</xdr:colOff>
                    <xdr:row>22</xdr:row>
                    <xdr:rowOff>581025</xdr:rowOff>
                  </to>
                </anchor>
              </controlPr>
            </control>
          </mc:Choice>
        </mc:AlternateContent>
        <mc:AlternateContent xmlns:mc="http://schemas.openxmlformats.org/markup-compatibility/2006">
          <mc:Choice Requires="x14">
            <control shapeId="23672" r:id="rId83" name="Check Box 120">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3" r:id="rId84" name="Check Box 121">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4" r:id="rId85" name="Check Box 122">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5" r:id="rId86" name="Check Box 123">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6" r:id="rId87" name="Check Box 124">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7" r:id="rId88" name="Check Box 125">
              <controlPr defaultSize="0" autoFill="0" autoLine="0" autoPict="0">
                <anchor moveWithCells="1">
                  <from>
                    <xdr:col>4</xdr:col>
                    <xdr:colOff>704850</xdr:colOff>
                    <xdr:row>23</xdr:row>
                    <xdr:rowOff>257175</xdr:rowOff>
                  </from>
                  <to>
                    <xdr:col>4</xdr:col>
                    <xdr:colOff>923925</xdr:colOff>
                    <xdr:row>23</xdr:row>
                    <xdr:rowOff>581025</xdr:rowOff>
                  </to>
                </anchor>
              </controlPr>
            </control>
          </mc:Choice>
        </mc:AlternateContent>
        <mc:AlternateContent xmlns:mc="http://schemas.openxmlformats.org/markup-compatibility/2006">
          <mc:Choice Requires="x14">
            <control shapeId="23678" r:id="rId89" name="Check Box 126">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79" r:id="rId90" name="Check Box 127">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80" r:id="rId91" name="Check Box 128">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81" r:id="rId92" name="Check Box 129">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82" r:id="rId93" name="Check Box 130">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83" r:id="rId94" name="Check Box 131">
              <controlPr defaultSize="0" autoFill="0" autoLine="0" autoPict="0">
                <anchor moveWithCells="1">
                  <from>
                    <xdr:col>4</xdr:col>
                    <xdr:colOff>704850</xdr:colOff>
                    <xdr:row>29</xdr:row>
                    <xdr:rowOff>257175</xdr:rowOff>
                  </from>
                  <to>
                    <xdr:col>4</xdr:col>
                    <xdr:colOff>923925</xdr:colOff>
                    <xdr:row>29</xdr:row>
                    <xdr:rowOff>581025</xdr:rowOff>
                  </to>
                </anchor>
              </controlPr>
            </control>
          </mc:Choice>
        </mc:AlternateContent>
        <mc:AlternateContent xmlns:mc="http://schemas.openxmlformats.org/markup-compatibility/2006">
          <mc:Choice Requires="x14">
            <control shapeId="23684" r:id="rId95" name="Check Box 132">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85" r:id="rId96" name="Check Box 133">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86" r:id="rId97" name="Check Box 134">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87" r:id="rId98" name="Check Box 135">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88" r:id="rId99" name="Check Box 136">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89" r:id="rId100" name="Check Box 137">
              <controlPr defaultSize="0" autoFill="0" autoLine="0" autoPict="0">
                <anchor moveWithCells="1">
                  <from>
                    <xdr:col>4</xdr:col>
                    <xdr:colOff>704850</xdr:colOff>
                    <xdr:row>30</xdr:row>
                    <xdr:rowOff>257175</xdr:rowOff>
                  </from>
                  <to>
                    <xdr:col>4</xdr:col>
                    <xdr:colOff>923925</xdr:colOff>
                    <xdr:row>30</xdr:row>
                    <xdr:rowOff>581025</xdr:rowOff>
                  </to>
                </anchor>
              </controlPr>
            </control>
          </mc:Choice>
        </mc:AlternateContent>
        <mc:AlternateContent xmlns:mc="http://schemas.openxmlformats.org/markup-compatibility/2006">
          <mc:Choice Requires="x14">
            <control shapeId="23690" r:id="rId101" name="Check Box 138">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1" r:id="rId102" name="Check Box 139">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2" r:id="rId103" name="Check Box 140">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3" r:id="rId104" name="Check Box 141">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4" r:id="rId105" name="Check Box 142">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5" r:id="rId106" name="Check Box 143">
              <controlPr defaultSize="0" autoFill="0" autoLine="0" autoPict="0">
                <anchor moveWithCells="1">
                  <from>
                    <xdr:col>4</xdr:col>
                    <xdr:colOff>704850</xdr:colOff>
                    <xdr:row>31</xdr:row>
                    <xdr:rowOff>257175</xdr:rowOff>
                  </from>
                  <to>
                    <xdr:col>4</xdr:col>
                    <xdr:colOff>923925</xdr:colOff>
                    <xdr:row>31</xdr:row>
                    <xdr:rowOff>581025</xdr:rowOff>
                  </to>
                </anchor>
              </controlPr>
            </control>
          </mc:Choice>
        </mc:AlternateContent>
        <mc:AlternateContent xmlns:mc="http://schemas.openxmlformats.org/markup-compatibility/2006">
          <mc:Choice Requires="x14">
            <control shapeId="23696" r:id="rId107" name="Check Box 144">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697" r:id="rId108" name="Check Box 145">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698" r:id="rId109" name="Check Box 146">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699" r:id="rId110" name="Check Box 147">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700" r:id="rId111" name="Check Box 148">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701" r:id="rId112" name="Check Box 149">
              <controlPr defaultSize="0" autoFill="0" autoLine="0" autoPict="0">
                <anchor moveWithCells="1">
                  <from>
                    <xdr:col>4</xdr:col>
                    <xdr:colOff>704850</xdr:colOff>
                    <xdr:row>32</xdr:row>
                    <xdr:rowOff>257175</xdr:rowOff>
                  </from>
                  <to>
                    <xdr:col>4</xdr:col>
                    <xdr:colOff>923925</xdr:colOff>
                    <xdr:row>32</xdr:row>
                    <xdr:rowOff>581025</xdr:rowOff>
                  </to>
                </anchor>
              </controlPr>
            </control>
          </mc:Choice>
        </mc:AlternateContent>
        <mc:AlternateContent xmlns:mc="http://schemas.openxmlformats.org/markup-compatibility/2006">
          <mc:Choice Requires="x14">
            <control shapeId="23702" r:id="rId113" name="Check Box 150">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3" r:id="rId114" name="Check Box 151">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4" r:id="rId115" name="Check Box 152">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5" r:id="rId116" name="Check Box 153">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6" r:id="rId117" name="Check Box 154">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7" r:id="rId118" name="Check Box 155">
              <controlPr defaultSize="0" autoFill="0" autoLine="0" autoPict="0">
                <anchor moveWithCells="1">
                  <from>
                    <xdr:col>4</xdr:col>
                    <xdr:colOff>704850</xdr:colOff>
                    <xdr:row>33</xdr:row>
                    <xdr:rowOff>257175</xdr:rowOff>
                  </from>
                  <to>
                    <xdr:col>4</xdr:col>
                    <xdr:colOff>923925</xdr:colOff>
                    <xdr:row>33</xdr:row>
                    <xdr:rowOff>581025</xdr:rowOff>
                  </to>
                </anchor>
              </controlPr>
            </control>
          </mc:Choice>
        </mc:AlternateContent>
        <mc:AlternateContent xmlns:mc="http://schemas.openxmlformats.org/markup-compatibility/2006">
          <mc:Choice Requires="x14">
            <control shapeId="23708" r:id="rId119" name="Check Box 156">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09" r:id="rId120" name="Check Box 157">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10" r:id="rId121" name="Check Box 158">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11" r:id="rId122" name="Check Box 159">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12" r:id="rId123" name="Check Box 160">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13" r:id="rId124" name="Check Box 161">
              <controlPr defaultSize="0" autoFill="0" autoLine="0" autoPict="0">
                <anchor moveWithCells="1">
                  <from>
                    <xdr:col>4</xdr:col>
                    <xdr:colOff>704850</xdr:colOff>
                    <xdr:row>34</xdr:row>
                    <xdr:rowOff>257175</xdr:rowOff>
                  </from>
                  <to>
                    <xdr:col>4</xdr:col>
                    <xdr:colOff>923925</xdr:colOff>
                    <xdr:row>34</xdr:row>
                    <xdr:rowOff>581025</xdr:rowOff>
                  </to>
                </anchor>
              </controlPr>
            </control>
          </mc:Choice>
        </mc:AlternateContent>
        <mc:AlternateContent xmlns:mc="http://schemas.openxmlformats.org/markup-compatibility/2006">
          <mc:Choice Requires="x14">
            <control shapeId="23714" r:id="rId125" name="Check Box 162">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15" r:id="rId126" name="Check Box 163">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16" r:id="rId127" name="Check Box 164">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17" r:id="rId128" name="Check Box 165">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18" r:id="rId129" name="Check Box 166">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19" r:id="rId130" name="Check Box 167">
              <controlPr defaultSize="0" autoFill="0" autoLine="0" autoPict="0">
                <anchor moveWithCells="1">
                  <from>
                    <xdr:col>4</xdr:col>
                    <xdr:colOff>704850</xdr:colOff>
                    <xdr:row>35</xdr:row>
                    <xdr:rowOff>257175</xdr:rowOff>
                  </from>
                  <to>
                    <xdr:col>4</xdr:col>
                    <xdr:colOff>923925</xdr:colOff>
                    <xdr:row>35</xdr:row>
                    <xdr:rowOff>581025</xdr:rowOff>
                  </to>
                </anchor>
              </controlPr>
            </control>
          </mc:Choice>
        </mc:AlternateContent>
        <mc:AlternateContent xmlns:mc="http://schemas.openxmlformats.org/markup-compatibility/2006">
          <mc:Choice Requires="x14">
            <control shapeId="23720" r:id="rId131" name="Check Box 168">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1" r:id="rId132" name="Check Box 169">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2" r:id="rId133" name="Check Box 170">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3" r:id="rId134" name="Check Box 171">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4" r:id="rId135" name="Check Box 172">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5" r:id="rId136" name="Check Box 173">
              <controlPr defaultSize="0" autoFill="0" autoLine="0" autoPict="0">
                <anchor moveWithCells="1">
                  <from>
                    <xdr:col>4</xdr:col>
                    <xdr:colOff>704850</xdr:colOff>
                    <xdr:row>36</xdr:row>
                    <xdr:rowOff>257175</xdr:rowOff>
                  </from>
                  <to>
                    <xdr:col>4</xdr:col>
                    <xdr:colOff>923925</xdr:colOff>
                    <xdr:row>36</xdr:row>
                    <xdr:rowOff>581025</xdr:rowOff>
                  </to>
                </anchor>
              </controlPr>
            </control>
          </mc:Choice>
        </mc:AlternateContent>
        <mc:AlternateContent xmlns:mc="http://schemas.openxmlformats.org/markup-compatibility/2006">
          <mc:Choice Requires="x14">
            <control shapeId="23726" r:id="rId137" name="Check Box 174">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27" r:id="rId138" name="Check Box 175">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28" r:id="rId139" name="Check Box 176">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29" r:id="rId140" name="Check Box 177">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30" r:id="rId141" name="Check Box 178">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31" r:id="rId142" name="Check Box 179">
              <controlPr defaultSize="0" autoFill="0" autoLine="0" autoPict="0">
                <anchor moveWithCells="1">
                  <from>
                    <xdr:col>4</xdr:col>
                    <xdr:colOff>704850</xdr:colOff>
                    <xdr:row>37</xdr:row>
                    <xdr:rowOff>257175</xdr:rowOff>
                  </from>
                  <to>
                    <xdr:col>4</xdr:col>
                    <xdr:colOff>923925</xdr:colOff>
                    <xdr:row>37</xdr:row>
                    <xdr:rowOff>581025</xdr:rowOff>
                  </to>
                </anchor>
              </controlPr>
            </control>
          </mc:Choice>
        </mc:AlternateContent>
        <mc:AlternateContent xmlns:mc="http://schemas.openxmlformats.org/markup-compatibility/2006">
          <mc:Choice Requires="x14">
            <control shapeId="23732" r:id="rId143" name="Check Box 180">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3" r:id="rId144" name="Check Box 181">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4" r:id="rId145" name="Check Box 182">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5" r:id="rId146" name="Check Box 183">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6" r:id="rId147" name="Check Box 184">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7" r:id="rId148" name="Check Box 185">
              <controlPr defaultSize="0" autoFill="0" autoLine="0" autoPict="0">
                <anchor moveWithCells="1">
                  <from>
                    <xdr:col>4</xdr:col>
                    <xdr:colOff>704850</xdr:colOff>
                    <xdr:row>38</xdr:row>
                    <xdr:rowOff>257175</xdr:rowOff>
                  </from>
                  <to>
                    <xdr:col>4</xdr:col>
                    <xdr:colOff>923925</xdr:colOff>
                    <xdr:row>38</xdr:row>
                    <xdr:rowOff>581025</xdr:rowOff>
                  </to>
                </anchor>
              </controlPr>
            </control>
          </mc:Choice>
        </mc:AlternateContent>
        <mc:AlternateContent xmlns:mc="http://schemas.openxmlformats.org/markup-compatibility/2006">
          <mc:Choice Requires="x14">
            <control shapeId="23738" r:id="rId149" name="Check Box 186">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39" r:id="rId150" name="Check Box 187">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40" r:id="rId151" name="Check Box 188">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41" r:id="rId152" name="Check Box 189">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42" r:id="rId153" name="Check Box 190">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43" r:id="rId154" name="Check Box 191">
              <controlPr defaultSize="0" autoFill="0" autoLine="0" autoPict="0">
                <anchor moveWithCells="1">
                  <from>
                    <xdr:col>4</xdr:col>
                    <xdr:colOff>704850</xdr:colOff>
                    <xdr:row>42</xdr:row>
                    <xdr:rowOff>257175</xdr:rowOff>
                  </from>
                  <to>
                    <xdr:col>4</xdr:col>
                    <xdr:colOff>923925</xdr:colOff>
                    <xdr:row>42</xdr:row>
                    <xdr:rowOff>581025</xdr:rowOff>
                  </to>
                </anchor>
              </controlPr>
            </control>
          </mc:Choice>
        </mc:AlternateContent>
        <mc:AlternateContent xmlns:mc="http://schemas.openxmlformats.org/markup-compatibility/2006">
          <mc:Choice Requires="x14">
            <control shapeId="23744" r:id="rId155" name="Check Box 192">
              <controlPr defaultSize="0" autoFill="0" autoLine="0" autoPict="0">
                <anchor moveWithCells="1">
                  <from>
                    <xdr:col>4</xdr:col>
                    <xdr:colOff>704850</xdr:colOff>
                    <xdr:row>39</xdr:row>
                    <xdr:rowOff>257175</xdr:rowOff>
                  </from>
                  <to>
                    <xdr:col>4</xdr:col>
                    <xdr:colOff>933450</xdr:colOff>
                    <xdr:row>39</xdr:row>
                    <xdr:rowOff>581025</xdr:rowOff>
                  </to>
                </anchor>
              </controlPr>
            </control>
          </mc:Choice>
        </mc:AlternateContent>
        <mc:AlternateContent xmlns:mc="http://schemas.openxmlformats.org/markup-compatibility/2006">
          <mc:Choice Requires="x14">
            <control shapeId="23745" r:id="rId156" name="Check Box 193">
              <controlPr defaultSize="0" autoFill="0" autoLine="0" autoPict="0">
                <anchor moveWithCells="1">
                  <from>
                    <xdr:col>4</xdr:col>
                    <xdr:colOff>704850</xdr:colOff>
                    <xdr:row>39</xdr:row>
                    <xdr:rowOff>257175</xdr:rowOff>
                  </from>
                  <to>
                    <xdr:col>4</xdr:col>
                    <xdr:colOff>933450</xdr:colOff>
                    <xdr:row>39</xdr:row>
                    <xdr:rowOff>581025</xdr:rowOff>
                  </to>
                </anchor>
              </controlPr>
            </control>
          </mc:Choice>
        </mc:AlternateContent>
        <mc:AlternateContent xmlns:mc="http://schemas.openxmlformats.org/markup-compatibility/2006">
          <mc:Choice Requires="x14">
            <control shapeId="23746" r:id="rId157" name="Check Box 194">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47" r:id="rId158" name="Check Box 195">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48" r:id="rId159" name="Check Box 196">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49" r:id="rId160" name="Check Box 197">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50" r:id="rId161" name="Check Box 198">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51" r:id="rId162" name="Check Box 199">
              <controlPr defaultSize="0" autoFill="0" autoLine="0" autoPict="0">
                <anchor moveWithCells="1">
                  <from>
                    <xdr:col>4</xdr:col>
                    <xdr:colOff>704850</xdr:colOff>
                    <xdr:row>39</xdr:row>
                    <xdr:rowOff>257175</xdr:rowOff>
                  </from>
                  <to>
                    <xdr:col>4</xdr:col>
                    <xdr:colOff>923925</xdr:colOff>
                    <xdr:row>39</xdr:row>
                    <xdr:rowOff>581025</xdr:rowOff>
                  </to>
                </anchor>
              </controlPr>
            </control>
          </mc:Choice>
        </mc:AlternateContent>
        <mc:AlternateContent xmlns:mc="http://schemas.openxmlformats.org/markup-compatibility/2006">
          <mc:Choice Requires="x14">
            <control shapeId="23752" r:id="rId163" name="Check Box 200">
              <controlPr defaultSize="0" autoFill="0" autoLine="0" autoPict="0">
                <anchor moveWithCells="1">
                  <from>
                    <xdr:col>4</xdr:col>
                    <xdr:colOff>704850</xdr:colOff>
                    <xdr:row>40</xdr:row>
                    <xdr:rowOff>257175</xdr:rowOff>
                  </from>
                  <to>
                    <xdr:col>4</xdr:col>
                    <xdr:colOff>933450</xdr:colOff>
                    <xdr:row>40</xdr:row>
                    <xdr:rowOff>581025</xdr:rowOff>
                  </to>
                </anchor>
              </controlPr>
            </control>
          </mc:Choice>
        </mc:AlternateContent>
        <mc:AlternateContent xmlns:mc="http://schemas.openxmlformats.org/markup-compatibility/2006">
          <mc:Choice Requires="x14">
            <control shapeId="23753" r:id="rId164" name="Check Box 201">
              <controlPr defaultSize="0" autoFill="0" autoLine="0" autoPict="0">
                <anchor moveWithCells="1">
                  <from>
                    <xdr:col>4</xdr:col>
                    <xdr:colOff>704850</xdr:colOff>
                    <xdr:row>40</xdr:row>
                    <xdr:rowOff>257175</xdr:rowOff>
                  </from>
                  <to>
                    <xdr:col>4</xdr:col>
                    <xdr:colOff>933450</xdr:colOff>
                    <xdr:row>40</xdr:row>
                    <xdr:rowOff>581025</xdr:rowOff>
                  </to>
                </anchor>
              </controlPr>
            </control>
          </mc:Choice>
        </mc:AlternateContent>
        <mc:AlternateContent xmlns:mc="http://schemas.openxmlformats.org/markup-compatibility/2006">
          <mc:Choice Requires="x14">
            <control shapeId="23754" r:id="rId165" name="Check Box 202">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55" r:id="rId166" name="Check Box 203">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56" r:id="rId167" name="Check Box 204">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57" r:id="rId168" name="Check Box 205">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58" r:id="rId169" name="Check Box 206">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59" r:id="rId170" name="Check Box 207">
              <controlPr defaultSize="0" autoFill="0" autoLine="0" autoPict="0">
                <anchor moveWithCells="1">
                  <from>
                    <xdr:col>4</xdr:col>
                    <xdr:colOff>704850</xdr:colOff>
                    <xdr:row>40</xdr:row>
                    <xdr:rowOff>257175</xdr:rowOff>
                  </from>
                  <to>
                    <xdr:col>4</xdr:col>
                    <xdr:colOff>923925</xdr:colOff>
                    <xdr:row>40</xdr:row>
                    <xdr:rowOff>581025</xdr:rowOff>
                  </to>
                </anchor>
              </controlPr>
            </control>
          </mc:Choice>
        </mc:AlternateContent>
        <mc:AlternateContent xmlns:mc="http://schemas.openxmlformats.org/markup-compatibility/2006">
          <mc:Choice Requires="x14">
            <control shapeId="23760" r:id="rId171" name="Check Box 208">
              <controlPr defaultSize="0" autoFill="0" autoLine="0" autoPict="0">
                <anchor moveWithCells="1">
                  <from>
                    <xdr:col>4</xdr:col>
                    <xdr:colOff>704850</xdr:colOff>
                    <xdr:row>41</xdr:row>
                    <xdr:rowOff>257175</xdr:rowOff>
                  </from>
                  <to>
                    <xdr:col>4</xdr:col>
                    <xdr:colOff>933450</xdr:colOff>
                    <xdr:row>41</xdr:row>
                    <xdr:rowOff>581025</xdr:rowOff>
                  </to>
                </anchor>
              </controlPr>
            </control>
          </mc:Choice>
        </mc:AlternateContent>
        <mc:AlternateContent xmlns:mc="http://schemas.openxmlformats.org/markup-compatibility/2006">
          <mc:Choice Requires="x14">
            <control shapeId="23761" r:id="rId172" name="Check Box 209">
              <controlPr defaultSize="0" autoFill="0" autoLine="0" autoPict="0">
                <anchor moveWithCells="1">
                  <from>
                    <xdr:col>4</xdr:col>
                    <xdr:colOff>704850</xdr:colOff>
                    <xdr:row>41</xdr:row>
                    <xdr:rowOff>257175</xdr:rowOff>
                  </from>
                  <to>
                    <xdr:col>4</xdr:col>
                    <xdr:colOff>933450</xdr:colOff>
                    <xdr:row>41</xdr:row>
                    <xdr:rowOff>581025</xdr:rowOff>
                  </to>
                </anchor>
              </controlPr>
            </control>
          </mc:Choice>
        </mc:AlternateContent>
        <mc:AlternateContent xmlns:mc="http://schemas.openxmlformats.org/markup-compatibility/2006">
          <mc:Choice Requires="x14">
            <control shapeId="23762" r:id="rId173" name="Check Box 210">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3" r:id="rId174" name="Check Box 211">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4" r:id="rId175" name="Check Box 212">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5" r:id="rId176" name="Check Box 213">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6" r:id="rId177" name="Check Box 214">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7" r:id="rId178" name="Check Box 215">
              <controlPr defaultSize="0" autoFill="0" autoLine="0" autoPict="0">
                <anchor moveWithCells="1">
                  <from>
                    <xdr:col>4</xdr:col>
                    <xdr:colOff>704850</xdr:colOff>
                    <xdr:row>41</xdr:row>
                    <xdr:rowOff>257175</xdr:rowOff>
                  </from>
                  <to>
                    <xdr:col>4</xdr:col>
                    <xdr:colOff>923925</xdr:colOff>
                    <xdr:row>41</xdr:row>
                    <xdr:rowOff>581025</xdr:rowOff>
                  </to>
                </anchor>
              </controlPr>
            </control>
          </mc:Choice>
        </mc:AlternateContent>
        <mc:AlternateContent xmlns:mc="http://schemas.openxmlformats.org/markup-compatibility/2006">
          <mc:Choice Requires="x14">
            <control shapeId="23768" r:id="rId179" name="Check Box 216">
              <controlPr defaultSize="0" autoFill="0" autoLine="0" autoPict="0">
                <anchor moveWithCells="1">
                  <from>
                    <xdr:col>4</xdr:col>
                    <xdr:colOff>704850</xdr:colOff>
                    <xdr:row>12</xdr:row>
                    <xdr:rowOff>257175</xdr:rowOff>
                  </from>
                  <to>
                    <xdr:col>4</xdr:col>
                    <xdr:colOff>923925</xdr:colOff>
                    <xdr:row>12</xdr:row>
                    <xdr:rowOff>581025</xdr:rowOff>
                  </to>
                </anchor>
              </controlPr>
            </control>
          </mc:Choice>
        </mc:AlternateContent>
        <mc:AlternateContent xmlns:mc="http://schemas.openxmlformats.org/markup-compatibility/2006">
          <mc:Choice Requires="x14">
            <control shapeId="23769" r:id="rId180" name="Check Box 217">
              <controlPr defaultSize="0" autoFill="0" autoLine="0" autoPict="0">
                <anchor moveWithCells="1">
                  <from>
                    <xdr:col>4</xdr:col>
                    <xdr:colOff>704850</xdr:colOff>
                    <xdr:row>12</xdr:row>
                    <xdr:rowOff>257175</xdr:rowOff>
                  </from>
                  <to>
                    <xdr:col>4</xdr:col>
                    <xdr:colOff>923925</xdr:colOff>
                    <xdr:row>12</xdr:row>
                    <xdr:rowOff>581025</xdr:rowOff>
                  </to>
                </anchor>
              </controlPr>
            </control>
          </mc:Choice>
        </mc:AlternateContent>
        <mc:AlternateContent xmlns:mc="http://schemas.openxmlformats.org/markup-compatibility/2006">
          <mc:Choice Requires="x14">
            <control shapeId="23770" r:id="rId181" name="Check Box 218">
              <controlPr defaultSize="0" autoFill="0" autoLine="0" autoPict="0">
                <anchor moveWithCells="1">
                  <from>
                    <xdr:col>4</xdr:col>
                    <xdr:colOff>704850</xdr:colOff>
                    <xdr:row>12</xdr:row>
                    <xdr:rowOff>257175</xdr:rowOff>
                  </from>
                  <to>
                    <xdr:col>4</xdr:col>
                    <xdr:colOff>923925</xdr:colOff>
                    <xdr:row>12</xdr:row>
                    <xdr:rowOff>581025</xdr:rowOff>
                  </to>
                </anchor>
              </controlPr>
            </control>
          </mc:Choice>
        </mc:AlternateContent>
      </controls>
    </mc:Choice>
  </mc:AlternateContent>
  <extLst>
    <ext xmlns:x14="http://schemas.microsoft.com/office/spreadsheetml/2009/9/main" uri="{78C0D931-6437-407d-A8EE-F0AAD7539E65}">
      <x14:conditionalFormattings>
        <x14:conditionalFormatting xmlns:xm="http://schemas.microsoft.com/office/excel/2006/main">
          <x14:cfRule type="expression" priority="44" id="{00000000-000E-0000-0700-000005000000}">
            <xm:f>'Legislation tool - TO HIDE'!$AI14=""</xm:f>
            <x14:dxf>
              <fill>
                <patternFill>
                  <bgColor theme="0" tint="-0.14996795556505021"/>
                </patternFill>
              </fill>
            </x14:dxf>
          </x14:cfRule>
          <xm:sqref>G13:H43</xm:sqref>
        </x14:conditionalFormatting>
        <x14:conditionalFormatting xmlns:xm="http://schemas.microsoft.com/office/excel/2006/main">
          <x14:cfRule type="expression" priority="40" id="{8B30E126-5D10-41DC-9F8C-D866222D55CF}">
            <xm:f>'Legislation tool - TO HIDE'!$AI14=""</xm:f>
            <x14:dxf>
              <font>
                <color theme="2" tint="-0.14996795556505021"/>
              </font>
              <fill>
                <patternFill>
                  <bgColor theme="0"/>
                </patternFill>
              </fill>
            </x14:dxf>
          </x14:cfRule>
          <xm:sqref>D13:E43</xm:sqref>
        </x14:conditionalFormatting>
        <x14:conditionalFormatting xmlns:xm="http://schemas.microsoft.com/office/excel/2006/main">
          <x14:cfRule type="expression" priority="102" id="{D8EC43C0-BEA3-428F-AD1A-782F883BC01C}">
            <xm:f>'HIDDEN - Raw data'!$BS8=TRUE</xm:f>
            <x14:dxf>
              <fill>
                <patternFill>
                  <bgColor theme="0"/>
                </patternFill>
              </fill>
            </x14:dxf>
          </x14:cfRule>
          <xm:sqref>E13:E43</xm:sqref>
        </x14:conditionalFormatting>
        <x14:conditionalFormatting xmlns:xm="http://schemas.microsoft.com/office/excel/2006/main">
          <x14:cfRule type="expression" priority="19" id="{714AC808-B447-4472-A00C-D33D4674401B}">
            <xm:f>'Legislation tool - TO HIDE'!$AI14="y"</xm:f>
            <x14:dxf>
              <font>
                <b/>
                <i val="0"/>
                <color theme="1"/>
              </font>
              <fill>
                <patternFill>
                  <bgColor theme="0"/>
                </patternFill>
              </fill>
            </x14:dxf>
          </x14:cfRule>
          <xm:sqref>F13:F43 B13:B43</xm:sqref>
        </x14:conditionalFormatting>
        <x14:conditionalFormatting xmlns:xm="http://schemas.microsoft.com/office/excel/2006/main">
          <x14:cfRule type="expression" priority="439" id="{00000000-000E-0000-0700-000005000000}">
            <xm:f>'Legislation tool - TO HIDE'!$AI44=""</xm:f>
            <x14:dxf>
              <fill>
                <patternFill>
                  <bgColor theme="0" tint="-0.14996795556505021"/>
                </patternFill>
              </fill>
            </x14:dxf>
          </x14:cfRule>
          <xm:sqref>G42:H42</xm:sqref>
        </x14:conditionalFormatting>
        <x14:conditionalFormatting xmlns:xm="http://schemas.microsoft.com/office/excel/2006/main">
          <x14:cfRule type="expression" priority="472" id="{00000000-000E-0000-0700-000005000000}">
            <xm:f>'Legislation tool - TO HIDE'!$AI44=""</xm:f>
            <x14:dxf>
              <fill>
                <patternFill>
                  <bgColor theme="0" tint="-0.14996795556505021"/>
                </patternFill>
              </fill>
            </x14:dxf>
          </x14:cfRule>
          <xm:sqref>G41:H41</xm:sqref>
        </x14:conditionalFormatting>
      </x14:conditionalFormattings>
    </ext>
    <ext xmlns:x14="http://schemas.microsoft.com/office/spreadsheetml/2009/9/main" uri="{CCE6A557-97BC-4b89-ADB6-D9C93CAAB3DF}">
      <x14:dataValidations xmlns:xm="http://schemas.microsoft.com/office/excel/2006/main" count="2">
        <x14:dataValidation type="list" allowBlank="1" showInputMessage="1" showErrorMessage="1" xr:uid="{00000000-0002-0000-0800-000001000000}">
          <x14:formula1>
            <xm:f>'Dropdown options - TO HIDE'!$I$3:$I$7</xm:f>
          </x14:formula1>
          <xm:sqref>H13:H43</xm:sqref>
        </x14:dataValidation>
        <x14:dataValidation type="list" operator="greaterThanOrEqual" allowBlank="1" showInputMessage="1" showErrorMessage="1" error="Please input a value in tonnes" xr:uid="{00000000-0002-0000-0800-000002000000}">
          <x14:formula1>
            <xm:f>'Dropdown options - TO HIDE'!$G$27:$G$30</xm:f>
          </x14:formula1>
          <xm:sqref>B50:C50</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7">
    <tabColor theme="8"/>
  </sheetPr>
  <dimension ref="A1:O366"/>
  <sheetViews>
    <sheetView zoomScale="90" zoomScaleNormal="90" workbookViewId="0">
      <selection activeCell="B50" sqref="B50"/>
    </sheetView>
  </sheetViews>
  <sheetFormatPr defaultColWidth="0" defaultRowHeight="0" customHeight="1" zeroHeight="1" x14ac:dyDescent="0.3"/>
  <cols>
    <col min="1" max="1" width="7" style="40" customWidth="1"/>
    <col min="2" max="2" width="56" style="40" customWidth="1"/>
    <col min="3" max="3" width="40" style="54" customWidth="1"/>
    <col min="4" max="4" width="106.42578125" style="151" customWidth="1"/>
    <col min="5" max="5" width="39.5703125" style="40" customWidth="1"/>
    <col min="6" max="6" width="32" style="40" customWidth="1"/>
    <col min="7" max="7" width="31" style="40" customWidth="1"/>
    <col min="8" max="8" width="29.5703125" style="40" customWidth="1"/>
    <col min="9" max="9" width="31.7109375" style="40" customWidth="1"/>
    <col min="10" max="10" width="33.7109375" style="40" customWidth="1"/>
    <col min="11" max="11" width="32" style="40" customWidth="1"/>
    <col min="12" max="12" width="3.140625" style="40" customWidth="1"/>
    <col min="13" max="15" width="0" style="40" hidden="1" customWidth="1"/>
    <col min="16" max="16384" width="9.140625" style="40" hidden="1"/>
  </cols>
  <sheetData>
    <row r="1" spans="2:11" ht="15" x14ac:dyDescent="0.3"/>
    <row r="2" spans="2:11" ht="21" x14ac:dyDescent="0.4">
      <c r="B2" s="370" t="s">
        <v>325</v>
      </c>
      <c r="C2" s="370"/>
      <c r="D2" s="152"/>
      <c r="E2" s="53"/>
      <c r="F2" s="53"/>
      <c r="G2" s="53"/>
      <c r="H2" s="53"/>
      <c r="I2" s="53"/>
      <c r="J2" s="53"/>
      <c r="K2" s="53"/>
    </row>
    <row r="3" spans="2:11" ht="15" x14ac:dyDescent="0.3">
      <c r="D3" s="153"/>
      <c r="E3" s="54"/>
      <c r="F3" s="54"/>
      <c r="K3" s="54"/>
    </row>
    <row r="4" spans="2:11" ht="43.5" customHeight="1" x14ac:dyDescent="0.3">
      <c r="B4" s="294" t="str">
        <f>IF('(1) Your organisation'!B16=" On behalf of my sector", "The legislation presented in (5) will result in a variety of different impacts to your members of your sector association."&amp;" We have identified seven broad categories of additional impacts due to the proposed Repr. 1B classification:"&amp;" (I) labelling requirements; (II) monitoring and data collection; (III) requirements for personnel/employees; (IV) risk management measures; (V) limiting the use of silver;"&amp;" (VI) administrative requirement; (VII) knock-on effects on sales. Each of these may have one or more specific impacts/costs on your members.", "The legislation presented in (5) will result in a variety of different impacts to your organisation."&amp;" We have identified seven broad categories of additional impacts due to the proposed Repr. 1B classification:"&amp;" (I) labelling requirements; (II) monitoring and data collection; (III) requirements for personnel/employees; (IV) risk management measures; (V) limiting the use of silver;"&amp;" (VI) administrative requirement; (VII) knock-on effects on sales. Each of these may have one or more specific impacts/costs on your organisation.")</f>
        <v>The legislation presented in (5) will result in a variety of different impacts to your organisation. We have identified seven broad categories of additional impacts due to the proposed Repr. 1B classification: (I) labelling requirements; (II) monitoring and data collection; (III) requirements for personnel/employees; (IV) risk management measures; (V) limiting the use of silver; (VI) administrative requirement; (VII) knock-on effects on sales. Each of these may have one or more specific impacts/costs on your organisation.</v>
      </c>
      <c r="C4" s="294"/>
      <c r="D4" s="294"/>
      <c r="E4" s="294"/>
      <c r="F4" s="294"/>
    </row>
    <row r="5" spans="2:11" ht="27" customHeight="1" x14ac:dyDescent="0.3">
      <c r="B5" s="367" t="s">
        <v>648</v>
      </c>
      <c r="C5" s="367"/>
      <c r="D5" s="367"/>
      <c r="E5" s="367"/>
      <c r="F5" s="367"/>
      <c r="K5" s="250"/>
    </row>
    <row r="6" spans="2:11" ht="27" customHeight="1" x14ac:dyDescent="0.3">
      <c r="B6" s="198"/>
      <c r="C6" s="198"/>
      <c r="D6" s="198"/>
      <c r="E6" s="198"/>
      <c r="F6" s="198"/>
      <c r="K6" s="250"/>
    </row>
    <row r="7" spans="2:11" ht="15" x14ac:dyDescent="0.3">
      <c r="D7" s="153"/>
      <c r="E7" s="54"/>
      <c r="F7" s="54"/>
      <c r="K7" s="54"/>
    </row>
    <row r="8" spans="2:11" ht="15" x14ac:dyDescent="0.3">
      <c r="B8" s="55" t="s">
        <v>605</v>
      </c>
      <c r="C8" s="55"/>
      <c r="D8" s="154"/>
      <c r="E8" s="55"/>
      <c r="F8" s="55"/>
      <c r="K8" s="55"/>
    </row>
    <row r="9" spans="2:11" ht="15" x14ac:dyDescent="0.3">
      <c r="B9" s="55"/>
      <c r="C9" s="55"/>
      <c r="D9" s="154"/>
      <c r="E9" s="55"/>
      <c r="F9" s="55"/>
      <c r="K9" s="55"/>
    </row>
    <row r="10" spans="2:11" ht="15" x14ac:dyDescent="0.3">
      <c r="B10" s="294" t="s">
        <v>255</v>
      </c>
      <c r="C10" s="294"/>
      <c r="D10" s="294"/>
      <c r="E10" s="294"/>
      <c r="F10" s="294"/>
    </row>
    <row r="11" spans="2:11" ht="15" x14ac:dyDescent="0.3">
      <c r="B11" s="122"/>
      <c r="C11" s="122"/>
      <c r="D11" s="168"/>
      <c r="E11" s="122"/>
      <c r="F11" s="122"/>
      <c r="K11" s="250"/>
    </row>
    <row r="12" spans="2:11" ht="15" x14ac:dyDescent="0.3">
      <c r="B12" s="155" t="s">
        <v>151</v>
      </c>
      <c r="C12" s="182" t="s">
        <v>450</v>
      </c>
      <c r="D12" s="182" t="s">
        <v>594</v>
      </c>
      <c r="E12" s="122"/>
      <c r="F12" s="253"/>
      <c r="K12" s="250"/>
    </row>
    <row r="13" spans="2:11" ht="15" x14ac:dyDescent="0.3">
      <c r="B13" s="180" t="str">
        <f>IFERROR(INDEX('Legislation tool - TO HIDE'!$AM$14:$AM$41,_xlfn.AGGREGATE(15,3,('Legislation tool - TO HIDE'!$AN$14:$AN$41="y")/('Legislation tool - TO HIDE'!$AN$14:$AN$41="y")*(ROW('Legislation tool - TO HIDE'!$AN$14:$AN$41)-ROW('Legislation tool - TO HIDE'!$AM$13)),ROWS('Legislation tool - TO HIDE'!$AO$14:AO14))), "")</f>
        <v/>
      </c>
      <c r="C13" s="172" t="str">
        <f>IF(B13="", "", VLOOKUP(B13,'Legislation tool - TO HIDE'!$B$48:$K$76,3,FALSE))</f>
        <v/>
      </c>
      <c r="D13" s="183" t="str">
        <f>IF(B13="", "", VLOOKUP(B13,'Legislation tool - TO HIDE'!$B$48:$K$76,4,FALSE))</f>
        <v/>
      </c>
      <c r="E13" s="122"/>
      <c r="F13" s="122"/>
      <c r="K13" s="250"/>
    </row>
    <row r="14" spans="2:11" ht="15" x14ac:dyDescent="0.3">
      <c r="B14" s="180" t="str">
        <f>IFERROR(INDEX('Legislation tool - TO HIDE'!$AM$14:$AM$41,_xlfn.AGGREGATE(15,3,('Legislation tool - TO HIDE'!$AN$14:$AN$41="y")/('Legislation tool - TO HIDE'!$AN$14:$AN$41="y")*(ROW('Legislation tool - TO HIDE'!$AN$14:$AN$41)-ROW('Legislation tool - TO HIDE'!$AM$13)),ROWS('Legislation tool - TO HIDE'!$AO$14:AO15))), "")</f>
        <v/>
      </c>
      <c r="C14" s="172" t="str">
        <f>IF(B14="", "", VLOOKUP(B14,'Legislation tool - TO HIDE'!$B$48:$K$76,3,FALSE))</f>
        <v/>
      </c>
      <c r="D14" s="183" t="str">
        <f>IF(B14="", "", VLOOKUP(B14,'Legislation tool - TO HIDE'!$B$48:$K$76,4,FALSE))</f>
        <v/>
      </c>
      <c r="E14" s="122"/>
      <c r="F14" s="122"/>
      <c r="K14" s="250"/>
    </row>
    <row r="15" spans="2:11" ht="15" x14ac:dyDescent="0.3">
      <c r="B15" s="180" t="str">
        <f>IFERROR(INDEX('Legislation tool - TO HIDE'!$AM$14:$AM$41,_xlfn.AGGREGATE(15,3,('Legislation tool - TO HIDE'!$AN$14:$AN$41="y")/('Legislation tool - TO HIDE'!$AN$14:$AN$41="y")*(ROW('Legislation tool - TO HIDE'!$AN$14:$AN$41)-ROW('Legislation tool - TO HIDE'!$AM$13)),ROWS('Legislation tool - TO HIDE'!$AO$14:AO16))), "")</f>
        <v/>
      </c>
      <c r="C15" s="172" t="str">
        <f>IF(B15="", "", VLOOKUP(B15,'Legislation tool - TO HIDE'!$B$48:$K$76,3,FALSE))</f>
        <v/>
      </c>
      <c r="D15" s="183" t="str">
        <f>IF(B15="", "", VLOOKUP(B15,'Legislation tool - TO HIDE'!$B$48:$K$76,4,FALSE))</f>
        <v/>
      </c>
      <c r="E15" s="122"/>
      <c r="F15" s="122"/>
      <c r="K15" s="250"/>
    </row>
    <row r="16" spans="2:11" ht="15" x14ac:dyDescent="0.3">
      <c r="B16" s="180" t="str">
        <f>IFERROR(INDEX('Legislation tool - TO HIDE'!$AM$14:$AM$41,_xlfn.AGGREGATE(15,3,('Legislation tool - TO HIDE'!$AN$14:$AN$41="y")/('Legislation tool - TO HIDE'!$AN$14:$AN$41="y")*(ROW('Legislation tool - TO HIDE'!$AN$14:$AN$41)-ROW('Legislation tool - TO HIDE'!$AM$13)),ROWS('Legislation tool - TO HIDE'!$AO$14:AO17))), "")</f>
        <v/>
      </c>
      <c r="C16" s="172" t="str">
        <f>IF(B16="", "", VLOOKUP(B16,'Legislation tool - TO HIDE'!$B$48:$K$76,3,FALSE))</f>
        <v/>
      </c>
      <c r="D16" s="183" t="str">
        <f>IF(B16="", "", VLOOKUP(B16,'Legislation tool - TO HIDE'!$B$48:$K$76,4,FALSE))</f>
        <v/>
      </c>
      <c r="E16" s="122"/>
      <c r="F16" s="122"/>
      <c r="K16" s="250"/>
    </row>
    <row r="17" spans="2:11" ht="15" x14ac:dyDescent="0.3">
      <c r="B17" s="180" t="str">
        <f>IFERROR(INDEX('Legislation tool - TO HIDE'!$AM$14:$AM$41,_xlfn.AGGREGATE(15,3,('Legislation tool - TO HIDE'!$AN$14:$AN$41="y")/('Legislation tool - TO HIDE'!$AN$14:$AN$41="y")*(ROW('Legislation tool - TO HIDE'!$AN$14:$AN$41)-ROW('Legislation tool - TO HIDE'!$AM$13)),ROWS('Legislation tool - TO HIDE'!$AO$14:AO18))), "")</f>
        <v/>
      </c>
      <c r="C17" s="172" t="str">
        <f>IF(B17="", "", VLOOKUP(B17,'Legislation tool - TO HIDE'!$B$48:$K$76,3,FALSE))</f>
        <v/>
      </c>
      <c r="D17" s="183" t="str">
        <f>IF(B17="", "", VLOOKUP(B17,'Legislation tool - TO HIDE'!$B$48:$K$76,4,FALSE))</f>
        <v/>
      </c>
      <c r="E17" s="122"/>
      <c r="F17" s="122"/>
      <c r="K17" s="250"/>
    </row>
    <row r="18" spans="2:11" ht="15" x14ac:dyDescent="0.3">
      <c r="B18" s="180" t="str">
        <f>IFERROR(INDEX('Legislation tool - TO HIDE'!$AM$14:$AM$41,_xlfn.AGGREGATE(15,3,('Legislation tool - TO HIDE'!$AN$14:$AN$41="y")/('Legislation tool - TO HIDE'!$AN$14:$AN$41="y")*(ROW('Legislation tool - TO HIDE'!$AN$14:$AN$41)-ROW('Legislation tool - TO HIDE'!$AM$13)),ROWS('Legislation tool - TO HIDE'!$AO$14:AO19))), "")</f>
        <v/>
      </c>
      <c r="C18" s="172" t="str">
        <f>IF(B18="", "", VLOOKUP(B18,'Legislation tool - TO HIDE'!$B$48:$K$76,3,FALSE))</f>
        <v/>
      </c>
      <c r="D18" s="183" t="str">
        <f>IF(B18="", "", VLOOKUP(B18,'Legislation tool - TO HIDE'!$B$48:$K$76,4,FALSE))</f>
        <v/>
      </c>
      <c r="E18" s="122"/>
      <c r="F18" s="122"/>
      <c r="K18" s="250"/>
    </row>
    <row r="19" spans="2:11" ht="15" x14ac:dyDescent="0.3">
      <c r="B19" s="180" t="str">
        <f>IFERROR(INDEX('Legislation tool - TO HIDE'!$AM$14:$AM$41,_xlfn.AGGREGATE(15,3,('Legislation tool - TO HIDE'!$AN$14:$AN$41="y")/('Legislation tool - TO HIDE'!$AN$14:$AN$41="y")*(ROW('Legislation tool - TO HIDE'!$AN$14:$AN$41)-ROW('Legislation tool - TO HIDE'!$AM$13)),ROWS('Legislation tool - TO HIDE'!$AO$14:AO20))), "")</f>
        <v/>
      </c>
      <c r="C19" s="172" t="str">
        <f>IF(B19="", "", VLOOKUP(B19,'Legislation tool - TO HIDE'!$B$48:$K$76,3,FALSE))</f>
        <v/>
      </c>
      <c r="D19" s="183" t="str">
        <f>IF(B19="", "", VLOOKUP(B19,'Legislation tool - TO HIDE'!$B$48:$K$76,4,FALSE))</f>
        <v/>
      </c>
      <c r="E19" s="122"/>
      <c r="F19" s="122"/>
      <c r="K19" s="250"/>
    </row>
    <row r="20" spans="2:11" ht="15" x14ac:dyDescent="0.3">
      <c r="B20" s="180" t="str">
        <f>IFERROR(INDEX('Legislation tool - TO HIDE'!$AM$14:$AM$41,_xlfn.AGGREGATE(15,3,('Legislation tool - TO HIDE'!$AN$14:$AN$41="y")/('Legislation tool - TO HIDE'!$AN$14:$AN$41="y")*(ROW('Legislation tool - TO HIDE'!$AN$14:$AN$41)-ROW('Legislation tool - TO HIDE'!$AM$13)),ROWS('Legislation tool - TO HIDE'!$AO$14:AO21))), "")</f>
        <v/>
      </c>
      <c r="C20" s="172" t="str">
        <f>IF(B20="", "", VLOOKUP(B20,'Legislation tool - TO HIDE'!$B$48:$K$76,3,FALSE))</f>
        <v/>
      </c>
      <c r="D20" s="183" t="str">
        <f>IF(B20="", "", VLOOKUP(B20,'Legislation tool - TO HIDE'!$B$48:$K$76,4,FALSE))</f>
        <v/>
      </c>
      <c r="E20" s="122"/>
      <c r="F20" s="122"/>
      <c r="K20" s="250"/>
    </row>
    <row r="21" spans="2:11" ht="15" x14ac:dyDescent="0.3">
      <c r="B21" s="180" t="str">
        <f>IFERROR(INDEX('Legislation tool - TO HIDE'!$AM$14:$AM$41,_xlfn.AGGREGATE(15,3,('Legislation tool - TO HIDE'!$AN$14:$AN$41="y")/('Legislation tool - TO HIDE'!$AN$14:$AN$41="y")*(ROW('Legislation tool - TO HIDE'!$AN$14:$AN$41)-ROW('Legislation tool - TO HIDE'!$AM$13)),ROWS('Legislation tool - TO HIDE'!$AO$14:AO22))), "")</f>
        <v/>
      </c>
      <c r="C21" s="172" t="str">
        <f>IF(B21="", "", VLOOKUP(B21,'Legislation tool - TO HIDE'!$B$48:$K$76,3,FALSE))</f>
        <v/>
      </c>
      <c r="D21" s="183" t="str">
        <f>IF(B21="", "", VLOOKUP(B21,'Legislation tool - TO HIDE'!$B$48:$K$76,4,FALSE))</f>
        <v/>
      </c>
      <c r="E21" s="122"/>
      <c r="F21" s="122"/>
      <c r="K21" s="250"/>
    </row>
    <row r="22" spans="2:11" ht="15" x14ac:dyDescent="0.3">
      <c r="B22" s="180" t="str">
        <f>IFERROR(INDEX('Legislation tool - TO HIDE'!$AM$14:$AM$41,_xlfn.AGGREGATE(15,3,('Legislation tool - TO HIDE'!$AN$14:$AN$41="y")/('Legislation tool - TO HIDE'!$AN$14:$AN$41="y")*(ROW('Legislation tool - TO HIDE'!$AN$14:$AN$41)-ROW('Legislation tool - TO HIDE'!$AM$13)),ROWS('Legislation tool - TO HIDE'!$AO$14:AO23))), "")</f>
        <v/>
      </c>
      <c r="C22" s="172" t="str">
        <f>IF(B22="", "", VLOOKUP(B22,'Legislation tool - TO HIDE'!$B$48:$K$76,3,FALSE))</f>
        <v/>
      </c>
      <c r="D22" s="183" t="str">
        <f>IF(B22="", "", VLOOKUP(B22,'Legislation tool - TO HIDE'!$B$48:$K$76,4,FALSE))</f>
        <v/>
      </c>
      <c r="E22" s="122"/>
      <c r="F22" s="122"/>
      <c r="K22" s="250"/>
    </row>
    <row r="23" spans="2:11" ht="15" x14ac:dyDescent="0.3">
      <c r="B23" s="180" t="str">
        <f>IFERROR(INDEX('Legislation tool - TO HIDE'!$AM$14:$AM$41,_xlfn.AGGREGATE(15,3,('Legislation tool - TO HIDE'!$AN$14:$AN$41="y")/('Legislation tool - TO HIDE'!$AN$14:$AN$41="y")*(ROW('Legislation tool - TO HIDE'!$AN$14:$AN$41)-ROW('Legislation tool - TO HIDE'!$AM$13)),ROWS('Legislation tool - TO HIDE'!$AO$14:AO24))), "")</f>
        <v/>
      </c>
      <c r="C23" s="172" t="str">
        <f>IF(B23="", "", VLOOKUP(B23,'Legislation tool - TO HIDE'!$B$48:$K$76,3,FALSE))</f>
        <v/>
      </c>
      <c r="D23" s="183" t="str">
        <f>IF(B23="", "", VLOOKUP(B23,'Legislation tool - TO HIDE'!$B$48:$K$76,4,FALSE))</f>
        <v/>
      </c>
      <c r="E23" s="122"/>
      <c r="F23" s="122"/>
      <c r="K23" s="250"/>
    </row>
    <row r="24" spans="2:11" ht="15" x14ac:dyDescent="0.3">
      <c r="B24" s="180" t="str">
        <f>IFERROR(INDEX('Legislation tool - TO HIDE'!$AM$14:$AM$41,_xlfn.AGGREGATE(15,3,('Legislation tool - TO HIDE'!$AN$14:$AN$41="y")/('Legislation tool - TO HIDE'!$AN$14:$AN$41="y")*(ROW('Legislation tool - TO HIDE'!$AN$14:$AN$41)-ROW('Legislation tool - TO HIDE'!$AM$13)),ROWS('Legislation tool - TO HIDE'!$AO$14:AO25))), "")</f>
        <v/>
      </c>
      <c r="C24" s="172" t="str">
        <f>IF(B24="", "", VLOOKUP(B24,'Legislation tool - TO HIDE'!$B$48:$K$76,3,FALSE))</f>
        <v/>
      </c>
      <c r="D24" s="183" t="str">
        <f>IF(B24="", "", VLOOKUP(B24,'Legislation tool - TO HIDE'!$B$48:$K$76,4,FALSE))</f>
        <v/>
      </c>
      <c r="E24" s="122"/>
      <c r="F24" s="122"/>
      <c r="K24" s="250"/>
    </row>
    <row r="25" spans="2:11" ht="15" x14ac:dyDescent="0.3">
      <c r="B25" s="180" t="str">
        <f>IFERROR(INDEX('Legislation tool - TO HIDE'!$AM$14:$AM$41,_xlfn.AGGREGATE(15,3,('Legislation tool - TO HIDE'!$AN$14:$AN$41="y")/('Legislation tool - TO HIDE'!$AN$14:$AN$41="y")*(ROW('Legislation tool - TO HIDE'!$AN$14:$AN$41)-ROW('Legislation tool - TO HIDE'!$AM$13)),ROWS('Legislation tool - TO HIDE'!$AO$14:AO26))), "")</f>
        <v/>
      </c>
      <c r="C25" s="172" t="str">
        <f>IF(B25="", "", VLOOKUP(B25,'Legislation tool - TO HIDE'!$B$48:$K$76,3,FALSE))</f>
        <v/>
      </c>
      <c r="D25" s="183" t="str">
        <f>IF(B25="", "", VLOOKUP(B25,'Legislation tool - TO HIDE'!$B$48:$K$76,4,FALSE))</f>
        <v/>
      </c>
      <c r="E25" s="122"/>
      <c r="F25" s="122"/>
      <c r="K25" s="250"/>
    </row>
    <row r="26" spans="2:11" ht="15" x14ac:dyDescent="0.3">
      <c r="B26" s="180" t="str">
        <f>IFERROR(INDEX('Legislation tool - TO HIDE'!$AM$14:$AM$41,_xlfn.AGGREGATE(15,3,('Legislation tool - TO HIDE'!$AN$14:$AN$41="y")/('Legislation tool - TO HIDE'!$AN$14:$AN$41="y")*(ROW('Legislation tool - TO HIDE'!$AN$14:$AN$41)-ROW('Legislation tool - TO HIDE'!$AM$13)),ROWS('Legislation tool - TO HIDE'!$AO$14:AO27))), "")</f>
        <v/>
      </c>
      <c r="C26" s="172" t="str">
        <f>IF(B26="", "", VLOOKUP(B26,'Legislation tool - TO HIDE'!$B$48:$K$76,3,FALSE))</f>
        <v/>
      </c>
      <c r="D26" s="183" t="str">
        <f>IF(B26="", "", VLOOKUP(B26,'Legislation tool - TO HIDE'!$B$48:$K$76,4,FALSE))</f>
        <v/>
      </c>
      <c r="E26" s="122"/>
      <c r="F26" s="122"/>
      <c r="K26" s="250"/>
    </row>
    <row r="27" spans="2:11" ht="15" x14ac:dyDescent="0.3">
      <c r="B27" s="180" t="str">
        <f>IFERROR(INDEX('Legislation tool - TO HIDE'!$AM$14:$AM$41,_xlfn.AGGREGATE(15,3,('Legislation tool - TO HIDE'!$AN$14:$AN$41="y")/('Legislation tool - TO HIDE'!$AN$14:$AN$41="y")*(ROW('Legislation tool - TO HIDE'!$AN$14:$AN$41)-ROW('Legislation tool - TO HIDE'!$AM$13)),ROWS('Legislation tool - TO HIDE'!$AO$14:AO28))), "")</f>
        <v/>
      </c>
      <c r="C27" s="172" t="str">
        <f>IF(B27="", "", VLOOKUP(B27,'Legislation tool - TO HIDE'!$B$48:$K$76,3,FALSE))</f>
        <v/>
      </c>
      <c r="D27" s="183" t="str">
        <f>IF(B27="", "", VLOOKUP(B27,'Legislation tool - TO HIDE'!$B$48:$K$76,4,FALSE))</f>
        <v/>
      </c>
      <c r="E27" s="122"/>
      <c r="F27" s="122"/>
      <c r="K27" s="250"/>
    </row>
    <row r="28" spans="2:11" ht="15" x14ac:dyDescent="0.3">
      <c r="B28" s="180" t="str">
        <f>IFERROR(INDEX('Legislation tool - TO HIDE'!$AM$14:$AM$41,_xlfn.AGGREGATE(15,3,('Legislation tool - TO HIDE'!$AN$14:$AN$41="y")/('Legislation tool - TO HIDE'!$AN$14:$AN$41="y")*(ROW('Legislation tool - TO HIDE'!$AN$14:$AN$41)-ROW('Legislation tool - TO HIDE'!$AM$13)),ROWS('Legislation tool - TO HIDE'!$AO$14:AO29))), "")</f>
        <v/>
      </c>
      <c r="C28" s="172" t="str">
        <f>IF(B28="", "", VLOOKUP(B28,'Legislation tool - TO HIDE'!$B$48:$K$76,3,FALSE))</f>
        <v/>
      </c>
      <c r="D28" s="183" t="str">
        <f>IF(B28="", "", VLOOKUP(B28,'Legislation tool - TO HIDE'!$B$48:$K$76,4,FALSE))</f>
        <v/>
      </c>
      <c r="E28" s="122"/>
      <c r="F28" s="122"/>
      <c r="K28" s="250"/>
    </row>
    <row r="29" spans="2:11" ht="15" x14ac:dyDescent="0.3">
      <c r="B29" s="180" t="str">
        <f>IFERROR(INDEX('Legislation tool - TO HIDE'!$AM$14:$AM$41,_xlfn.AGGREGATE(15,3,('Legislation tool - TO HIDE'!$AN$14:$AN$41="y")/('Legislation tool - TO HIDE'!$AN$14:$AN$41="y")*(ROW('Legislation tool - TO HIDE'!$AN$14:$AN$41)-ROW('Legislation tool - TO HIDE'!$AM$13)),ROWS('Legislation tool - TO HIDE'!$AO$14:AO30))), "")</f>
        <v/>
      </c>
      <c r="C29" s="172" t="str">
        <f>IF(B29="", "", VLOOKUP(B29,'Legislation tool - TO HIDE'!$B$48:$K$76,3,FALSE))</f>
        <v/>
      </c>
      <c r="D29" s="183" t="str">
        <f>IF(B29="", "", VLOOKUP(B29,'Legislation tool - TO HIDE'!$B$48:$K$76,4,FALSE))</f>
        <v/>
      </c>
      <c r="E29" s="122"/>
      <c r="F29" s="122"/>
      <c r="K29" s="250"/>
    </row>
    <row r="30" spans="2:11" ht="15" x14ac:dyDescent="0.3">
      <c r="B30" s="180" t="str">
        <f>IFERROR(INDEX('Legislation tool - TO HIDE'!$AM$14:$AM$41,_xlfn.AGGREGATE(15,3,('Legislation tool - TO HIDE'!$AN$14:$AN$41="y")/('Legislation tool - TO HIDE'!$AN$14:$AN$41="y")*(ROW('Legislation tool - TO HIDE'!$AN$14:$AN$41)-ROW('Legislation tool - TO HIDE'!$AM$13)),ROWS('Legislation tool - TO HIDE'!$AO$14:AO31))), "")</f>
        <v/>
      </c>
      <c r="C30" s="172" t="str">
        <f>IF(B30="", "", VLOOKUP(B30,'Legislation tool - TO HIDE'!$B$48:$K$76,3,FALSE))</f>
        <v/>
      </c>
      <c r="D30" s="183" t="str">
        <f>IF(B30="", "", VLOOKUP(B30,'Legislation tool - TO HIDE'!$B$48:$K$76,4,FALSE))</f>
        <v/>
      </c>
      <c r="E30" s="122"/>
      <c r="F30" s="122"/>
      <c r="K30" s="250"/>
    </row>
    <row r="31" spans="2:11" ht="15" x14ac:dyDescent="0.3">
      <c r="B31" s="180" t="str">
        <f>IFERROR(INDEX('Legislation tool - TO HIDE'!$AM$14:$AM$41,_xlfn.AGGREGATE(15,3,('Legislation tool - TO HIDE'!$AN$14:$AN$41="y")/('Legislation tool - TO HIDE'!$AN$14:$AN$41="y")*(ROW('Legislation tool - TO HIDE'!$AN$14:$AN$41)-ROW('Legislation tool - TO HIDE'!$AM$13)),ROWS('Legislation tool - TO HIDE'!$AO$14:AO32))), "")</f>
        <v/>
      </c>
      <c r="C31" s="172" t="str">
        <f>IF(B31="", "", VLOOKUP(B31,'Legislation tool - TO HIDE'!$B$48:$K$76,3,FALSE))</f>
        <v/>
      </c>
      <c r="D31" s="183" t="str">
        <f>IF(B31="", "", VLOOKUP(B31,'Legislation tool - TO HIDE'!$B$48:$K$76,4,FALSE))</f>
        <v/>
      </c>
      <c r="E31" s="122"/>
      <c r="F31" s="122"/>
      <c r="K31" s="250"/>
    </row>
    <row r="32" spans="2:11" ht="15" x14ac:dyDescent="0.3">
      <c r="B32" s="180" t="str">
        <f>IFERROR(INDEX('Legislation tool - TO HIDE'!$AM$14:$AM$41,_xlfn.AGGREGATE(15,3,('Legislation tool - TO HIDE'!$AN$14:$AN$41="y")/('Legislation tool - TO HIDE'!$AN$14:$AN$41="y")*(ROW('Legislation tool - TO HIDE'!$AN$14:$AN$41)-ROW('Legislation tool - TO HIDE'!$AM$13)),ROWS('Legislation tool - TO HIDE'!$AO$14:AO33))), "")</f>
        <v/>
      </c>
      <c r="C32" s="172" t="str">
        <f>IF(B32="", "", VLOOKUP(B32,'Legislation tool - TO HIDE'!$B$48:$K$76,3,FALSE))</f>
        <v/>
      </c>
      <c r="D32" s="183" t="str">
        <f>IF(B32="", "", VLOOKUP(B32,'Legislation tool - TO HIDE'!$B$48:$K$76,4,FALSE))</f>
        <v/>
      </c>
      <c r="E32" s="122"/>
      <c r="F32" s="122"/>
      <c r="K32" s="250"/>
    </row>
    <row r="33" spans="2:11" ht="15" x14ac:dyDescent="0.3">
      <c r="B33" s="180" t="str">
        <f>IFERROR(INDEX('Legislation tool - TO HIDE'!$AM$14:$AM$41,_xlfn.AGGREGATE(15,3,('Legislation tool - TO HIDE'!$AN$14:$AN$41="y")/('Legislation tool - TO HIDE'!$AN$14:$AN$41="y")*(ROW('Legislation tool - TO HIDE'!$AN$14:$AN$41)-ROW('Legislation tool - TO HIDE'!$AM$13)),ROWS('Legislation tool - TO HIDE'!$AO$14:AO34))), "")</f>
        <v/>
      </c>
      <c r="C33" s="172" t="str">
        <f>IF(B33="", "", VLOOKUP(B33,'Legislation tool - TO HIDE'!$B$48:$K$76,3,FALSE))</f>
        <v/>
      </c>
      <c r="D33" s="183" t="str">
        <f>IF(B33="", "", VLOOKUP(B33,'Legislation tool - TO HIDE'!$B$48:$K$76,4,FALSE))</f>
        <v/>
      </c>
      <c r="E33" s="122"/>
      <c r="F33" s="122"/>
      <c r="K33" s="250"/>
    </row>
    <row r="34" spans="2:11" ht="15" x14ac:dyDescent="0.3">
      <c r="B34" s="180" t="str">
        <f>IFERROR(INDEX('Legislation tool - TO HIDE'!$AM$14:$AM$41,_xlfn.AGGREGATE(15,3,('Legislation tool - TO HIDE'!$AN$14:$AN$41="y")/('Legislation tool - TO HIDE'!$AN$14:$AN$41="y")*(ROW('Legislation tool - TO HIDE'!$AN$14:$AN$41)-ROW('Legislation tool - TO HIDE'!$AM$13)),ROWS('Legislation tool - TO HIDE'!$AO$14:AO35))), "")</f>
        <v/>
      </c>
      <c r="C34" s="172" t="str">
        <f>IF(B34="", "", VLOOKUP(B34,'Legislation tool - TO HIDE'!$B$48:$K$76,3,FALSE))</f>
        <v/>
      </c>
      <c r="D34" s="183" t="str">
        <f>IF(B34="", "", VLOOKUP(B34,'Legislation tool - TO HIDE'!$B$48:$K$76,4,FALSE))</f>
        <v/>
      </c>
      <c r="E34" s="122"/>
      <c r="F34" s="122"/>
      <c r="K34" s="250"/>
    </row>
    <row r="35" spans="2:11" ht="15" x14ac:dyDescent="0.3">
      <c r="B35" s="180" t="str">
        <f>IFERROR(INDEX('Legislation tool - TO HIDE'!$AM$14:$AM$41,_xlfn.AGGREGATE(15,3,('Legislation tool - TO HIDE'!$AN$14:$AN$41="y")/('Legislation tool - TO HIDE'!$AN$14:$AN$41="y")*(ROW('Legislation tool - TO HIDE'!$AN$14:$AN$41)-ROW('Legislation tool - TO HIDE'!$AM$13)),ROWS('Legislation tool - TO HIDE'!$AO$14:AO36))), "")</f>
        <v/>
      </c>
      <c r="C35" s="172" t="str">
        <f>IF(B35="", "", VLOOKUP(B35,'Legislation tool - TO HIDE'!$B$48:$K$76,3,FALSE))</f>
        <v/>
      </c>
      <c r="D35" s="183" t="str">
        <f>IF(B35="", "", VLOOKUP(B35,'Legislation tool - TO HIDE'!$B$48:$K$76,4,FALSE))</f>
        <v/>
      </c>
      <c r="E35" s="122"/>
      <c r="F35" s="122"/>
      <c r="K35" s="250"/>
    </row>
    <row r="36" spans="2:11" ht="15" x14ac:dyDescent="0.3">
      <c r="B36" s="180" t="str">
        <f>IFERROR(INDEX('Legislation tool - TO HIDE'!$AM$14:$AM$41,_xlfn.AGGREGATE(15,3,('Legislation tool - TO HIDE'!$AN$14:$AN$41="y")/('Legislation tool - TO HIDE'!$AN$14:$AN$41="y")*(ROW('Legislation tool - TO HIDE'!$AN$14:$AN$41)-ROW('Legislation tool - TO HIDE'!$AM$13)),ROWS('Legislation tool - TO HIDE'!$AO$14:AO37))), "")</f>
        <v/>
      </c>
      <c r="C36" s="172" t="str">
        <f>IF(B36="", "", VLOOKUP(B36,'Legislation tool - TO HIDE'!$B$48:$K$76,3,FALSE))</f>
        <v/>
      </c>
      <c r="D36" s="183" t="str">
        <f>IF(B36="", "", VLOOKUP(B36,'Legislation tool - TO HIDE'!$B$48:$K$76,4,FALSE))</f>
        <v/>
      </c>
      <c r="E36" s="122"/>
      <c r="F36" s="122"/>
      <c r="K36" s="250"/>
    </row>
    <row r="37" spans="2:11" ht="15" x14ac:dyDescent="0.3">
      <c r="B37" s="180" t="str">
        <f>IFERROR(INDEX('Legislation tool - TO HIDE'!$AM$14:$AM$41,_xlfn.AGGREGATE(15,3,('Legislation tool - TO HIDE'!$AN$14:$AN$41="y")/('Legislation tool - TO HIDE'!$AN$14:$AN$41="y")*(ROW('Legislation tool - TO HIDE'!$AN$14:$AN$41)-ROW('Legislation tool - TO HIDE'!$AM$13)),ROWS('Legislation tool - TO HIDE'!$AO$14:AO38))), "")</f>
        <v/>
      </c>
      <c r="C37" s="172" t="str">
        <f>IF(B37="", "", VLOOKUP(B37,'Legislation tool - TO HIDE'!$B$48:$K$76,3,FALSE))</f>
        <v/>
      </c>
      <c r="D37" s="183" t="str">
        <f>IF(B37="", "", VLOOKUP(B37,'Legislation tool - TO HIDE'!$B$48:$K$76,4,FALSE))</f>
        <v/>
      </c>
      <c r="E37" s="122"/>
      <c r="F37" s="122"/>
      <c r="K37" s="250"/>
    </row>
    <row r="38" spans="2:11" ht="15" x14ac:dyDescent="0.3">
      <c r="B38" s="180" t="str">
        <f>IFERROR(INDEX('Legislation tool - TO HIDE'!$AM$14:$AM$41,_xlfn.AGGREGATE(15,3,('Legislation tool - TO HIDE'!$AN$14:$AN$41="y")/('Legislation tool - TO HIDE'!$AN$14:$AN$41="y")*(ROW('Legislation tool - TO HIDE'!$AN$14:$AN$41)-ROW('Legislation tool - TO HIDE'!$AM$13)),ROWS('Legislation tool - TO HIDE'!$AO$14:AO39))), "")</f>
        <v/>
      </c>
      <c r="C38" s="172" t="str">
        <f>IF(B38="", "", VLOOKUP(B38,'Legislation tool - TO HIDE'!$B$48:$K$76,3,FALSE))</f>
        <v/>
      </c>
      <c r="D38" s="183" t="str">
        <f>IF(B38="", "", VLOOKUP(B38,'Legislation tool - TO HIDE'!$B$48:$K$76,4,FALSE))</f>
        <v/>
      </c>
      <c r="E38" s="122"/>
      <c r="F38" s="122"/>
      <c r="K38" s="250"/>
    </row>
    <row r="39" spans="2:11" ht="15" x14ac:dyDescent="0.3">
      <c r="B39" s="180" t="str">
        <f>IFERROR(INDEX('Legislation tool - TO HIDE'!$AM$14:$AM$41,_xlfn.AGGREGATE(15,3,('Legislation tool - TO HIDE'!$AN$14:$AN$41="y")/('Legislation tool - TO HIDE'!$AN$14:$AN$41="y")*(ROW('Legislation tool - TO HIDE'!$AN$14:$AN$41)-ROW('Legislation tool - TO HIDE'!$AM$13)),ROWS('Legislation tool - TO HIDE'!$AO$14:AO40))), "")</f>
        <v/>
      </c>
      <c r="C39" s="172" t="str">
        <f>IF(B39="", "", VLOOKUP(B39,'Legislation tool - TO HIDE'!$B$48:$K$76,3,FALSE))</f>
        <v/>
      </c>
      <c r="D39" s="183" t="str">
        <f>IF(B39="", "", VLOOKUP(B39,'Legislation tool - TO HIDE'!$B$48:$K$76,4,FALSE))</f>
        <v/>
      </c>
      <c r="E39" s="122"/>
      <c r="F39" s="122"/>
      <c r="K39" s="250"/>
    </row>
    <row r="40" spans="2:11" ht="15" x14ac:dyDescent="0.3">
      <c r="B40" s="180" t="str">
        <f>IFERROR(INDEX('Legislation tool - TO HIDE'!$AM$14:$AM$41,_xlfn.AGGREGATE(15,3,('Legislation tool - TO HIDE'!$AN$14:$AN$41="y")/('Legislation tool - TO HIDE'!$AN$14:$AN$41="y")*(ROW('Legislation tool - TO HIDE'!$AN$14:$AN$41)-ROW('Legislation tool - TO HIDE'!$AM$13)),ROWS('Legislation tool - TO HIDE'!$AO$14:AO41))), "")</f>
        <v/>
      </c>
      <c r="C40" s="172" t="str">
        <f>IF(B40="", "", VLOOKUP(B40,'Legislation tool - TO HIDE'!$B$48:$K$76,3,FALSE))</f>
        <v/>
      </c>
      <c r="D40" s="183" t="str">
        <f>IF(B40="", "", VLOOKUP(B40,'Legislation tool - TO HIDE'!$B$48:$K$76,4,FALSE))</f>
        <v/>
      </c>
      <c r="E40" s="122"/>
      <c r="F40" s="122"/>
      <c r="K40" s="250"/>
    </row>
    <row r="41" spans="2:11" ht="15" x14ac:dyDescent="0.3">
      <c r="B41" s="180" t="str">
        <f>IFERROR(INDEX('Legislation tool - TO HIDE'!$AM$14:$AM$41,_xlfn.AGGREGATE(15,3,('Legislation tool - TO HIDE'!$AN$14:$AN$41="y")/('Legislation tool - TO HIDE'!$AN$14:$AN$41="y")*(ROW('Legislation tool - TO HIDE'!$AN$14:$AN$41)-ROW('Legislation tool - TO HIDE'!$AM$13)),ROWS('Legislation tool - TO HIDE'!$AO$14:AO42))), "")</f>
        <v/>
      </c>
      <c r="C41" s="172" t="str">
        <f>IF(B41="", "", VLOOKUP(B41,'Legislation tool - TO HIDE'!$B$48:$K$76,3,FALSE))</f>
        <v/>
      </c>
      <c r="D41" s="183" t="str">
        <f>IF(B41="", "", VLOOKUP(B41,'Legislation tool - TO HIDE'!$B$48:$K$76,4,FALSE))</f>
        <v/>
      </c>
      <c r="E41" s="122"/>
      <c r="F41" s="122"/>
      <c r="K41" s="250"/>
    </row>
    <row r="42" spans="2:11" ht="15" x14ac:dyDescent="0.3">
      <c r="B42" s="122"/>
      <c r="C42" s="156"/>
      <c r="D42" s="156"/>
      <c r="E42" s="156"/>
      <c r="F42" s="156"/>
      <c r="K42" s="156"/>
    </row>
    <row r="43" spans="2:11" ht="15" x14ac:dyDescent="0.3">
      <c r="B43" s="60" t="s">
        <v>178</v>
      </c>
      <c r="C43" s="55"/>
      <c r="D43" s="154"/>
      <c r="E43" s="55"/>
      <c r="F43" s="55"/>
      <c r="K43" s="55"/>
    </row>
    <row r="44" spans="2:11" ht="15" x14ac:dyDescent="0.3">
      <c r="B44" s="60"/>
      <c r="C44" s="55"/>
      <c r="D44" s="154"/>
      <c r="E44" s="55"/>
      <c r="F44" s="55"/>
      <c r="K44" s="55"/>
    </row>
    <row r="45" spans="2:11" ht="15" x14ac:dyDescent="0.3">
      <c r="B45" s="55" t="s">
        <v>179</v>
      </c>
      <c r="C45" s="55"/>
      <c r="D45" s="154"/>
      <c r="E45" s="55"/>
      <c r="F45" s="55"/>
      <c r="K45" s="55"/>
    </row>
    <row r="46" spans="2:11" ht="15" x14ac:dyDescent="0.3">
      <c r="B46" s="55"/>
      <c r="C46" s="55"/>
      <c r="D46" s="154"/>
      <c r="E46" s="55"/>
      <c r="F46" s="55"/>
      <c r="K46" s="55"/>
    </row>
    <row r="47" spans="2:11" ht="45" customHeight="1" x14ac:dyDescent="0.3">
      <c r="B47" s="157" t="s">
        <v>321</v>
      </c>
      <c r="C47" s="157" t="s">
        <v>320</v>
      </c>
      <c r="D47" s="157" t="s">
        <v>319</v>
      </c>
      <c r="E47" s="304" t="s">
        <v>252</v>
      </c>
      <c r="F47" s="305"/>
    </row>
    <row r="48" spans="2:11" ht="39.75" customHeight="1" x14ac:dyDescent="0.3">
      <c r="B48" s="158" t="s">
        <v>241</v>
      </c>
      <c r="C48" s="158" t="s">
        <v>251</v>
      </c>
      <c r="D48" s="159" t="s">
        <v>251</v>
      </c>
      <c r="E48" s="328"/>
      <c r="F48" s="330"/>
    </row>
    <row r="49" spans="2:11" ht="20.25" customHeight="1" x14ac:dyDescent="0.3">
      <c r="B49" s="124" t="s">
        <v>243</v>
      </c>
      <c r="C49" s="124" t="s">
        <v>244</v>
      </c>
      <c r="D49" s="138" t="s">
        <v>311</v>
      </c>
      <c r="E49" s="299" t="s">
        <v>162</v>
      </c>
      <c r="F49" s="299"/>
    </row>
    <row r="50" spans="2:11" ht="15" x14ac:dyDescent="0.3">
      <c r="B50" s="52"/>
      <c r="C50" s="52"/>
      <c r="D50" s="52"/>
      <c r="E50" s="301"/>
      <c r="F50" s="301"/>
    </row>
    <row r="51" spans="2:11" ht="16.5" customHeight="1" x14ac:dyDescent="0.3"/>
    <row r="52" spans="2:11" ht="16.5" customHeight="1" x14ac:dyDescent="0.3">
      <c r="B52" s="55" t="s">
        <v>606</v>
      </c>
    </row>
    <row r="53" spans="2:11" ht="16.5" customHeight="1" x14ac:dyDescent="0.3"/>
    <row r="54" spans="2:11" ht="15" x14ac:dyDescent="0.3">
      <c r="B54" s="294" t="s">
        <v>254</v>
      </c>
      <c r="C54" s="294"/>
      <c r="D54" s="294"/>
      <c r="E54" s="294"/>
      <c r="F54" s="294"/>
    </row>
    <row r="55" spans="2:11" ht="15" x14ac:dyDescent="0.3">
      <c r="B55" s="122"/>
      <c r="C55" s="122"/>
      <c r="D55" s="168"/>
      <c r="E55" s="122"/>
      <c r="F55" s="122"/>
      <c r="K55" s="250"/>
    </row>
    <row r="56" spans="2:11" ht="15" x14ac:dyDescent="0.3">
      <c r="B56" s="155" t="s">
        <v>151</v>
      </c>
      <c r="C56" s="182" t="s">
        <v>450</v>
      </c>
      <c r="D56" s="182" t="s">
        <v>594</v>
      </c>
      <c r="E56" s="122"/>
      <c r="F56" s="122"/>
      <c r="K56" s="250"/>
    </row>
    <row r="57" spans="2:11" s="237" customFormat="1" ht="15" x14ac:dyDescent="0.3">
      <c r="B57" s="180" t="str">
        <f>IFERROR(INDEX('Legislation tool - TO HIDE'!$AM$14:$AM$41,_xlfn.AGGREGATE(15,3,('Legislation tool - TO HIDE'!$AN$14:$AN$41="y")/('Legislation tool - TO HIDE'!$AN$14:$AN$41="y")*(ROW('Legislation tool - TO HIDE'!$AN$14:$AN$41)-ROW('Legislation tool - TO HIDE'!$AM$13)),ROWS('Legislation tool - TO HIDE'!$AO$14:AO14))), "")</f>
        <v/>
      </c>
      <c r="C57" s="172" t="str">
        <f>IF(B57="", "", VLOOKUP(B57,'Legislation tool - TO HIDE'!$B$48:$K$76,3,FALSE))</f>
        <v/>
      </c>
      <c r="D57" s="183" t="str">
        <f>IF(B57="", "", VLOOKUP(B57,'Legislation tool - TO HIDE'!$B$48:$K$76,5,FALSE))</f>
        <v/>
      </c>
      <c r="E57" s="235"/>
      <c r="F57" s="235"/>
      <c r="K57" s="253"/>
    </row>
    <row r="58" spans="2:11" s="237" customFormat="1" ht="15" x14ac:dyDescent="0.3">
      <c r="B58" s="180" t="str">
        <f>IFERROR(INDEX('Legislation tool - TO HIDE'!$AM$14:$AM$41,_xlfn.AGGREGATE(15,3,('Legislation tool - TO HIDE'!$AN$14:$AN$41="y")/('Legislation tool - TO HIDE'!$AN$14:$AN$41="y")*(ROW('Legislation tool - TO HIDE'!$AN$14:$AN$41)-ROW('Legislation tool - TO HIDE'!$AM$13)),ROWS('Legislation tool - TO HIDE'!$AO$14:AO15))), "")</f>
        <v/>
      </c>
      <c r="C58" s="172" t="str">
        <f>IF(B58="", "", VLOOKUP(B58,'Legislation tool - TO HIDE'!$B$48:$K$76,3,FALSE))</f>
        <v/>
      </c>
      <c r="D58" s="183" t="str">
        <f>IF(B58="", "", VLOOKUP(B58,'Legislation tool - TO HIDE'!$B$48:$K$76,5,FALSE))</f>
        <v/>
      </c>
      <c r="E58" s="235"/>
      <c r="F58" s="235"/>
      <c r="K58" s="253"/>
    </row>
    <row r="59" spans="2:11" s="237" customFormat="1" ht="15" x14ac:dyDescent="0.3">
      <c r="B59" s="180" t="str">
        <f>IFERROR(INDEX('Legislation tool - TO HIDE'!$AM$14:$AM$41,_xlfn.AGGREGATE(15,3,('Legislation tool - TO HIDE'!$AN$14:$AN$41="y")/('Legislation tool - TO HIDE'!$AN$14:$AN$41="y")*(ROW('Legislation tool - TO HIDE'!$AN$14:$AN$41)-ROW('Legislation tool - TO HIDE'!$AM$13)),ROWS('Legislation tool - TO HIDE'!$AO$14:AO16))), "")</f>
        <v/>
      </c>
      <c r="C59" s="172" t="str">
        <f>IF(B59="", "", VLOOKUP(B59,'Legislation tool - TO HIDE'!$B$48:$K$76,3,FALSE))</f>
        <v/>
      </c>
      <c r="D59" s="183" t="str">
        <f>IF(B59="", "", VLOOKUP(B59,'Legislation tool - TO HIDE'!$B$48:$K$76,5,FALSE))</f>
        <v/>
      </c>
      <c r="E59" s="235"/>
      <c r="F59" s="235"/>
      <c r="K59" s="253"/>
    </row>
    <row r="60" spans="2:11" s="237" customFormat="1" ht="15" x14ac:dyDescent="0.3">
      <c r="B60" s="180" t="str">
        <f>IFERROR(INDEX('Legislation tool - TO HIDE'!$AM$14:$AM$41,_xlfn.AGGREGATE(15,3,('Legislation tool - TO HIDE'!$AN$14:$AN$41="y")/('Legislation tool - TO HIDE'!$AN$14:$AN$41="y")*(ROW('Legislation tool - TO HIDE'!$AN$14:$AN$41)-ROW('Legislation tool - TO HIDE'!$AM$13)),ROWS('Legislation tool - TO HIDE'!$AO$14:AO17))), "")</f>
        <v/>
      </c>
      <c r="C60" s="172" t="str">
        <f>IF(B60="", "", VLOOKUP(B60,'Legislation tool - TO HIDE'!$B$48:$K$76,3,FALSE))</f>
        <v/>
      </c>
      <c r="D60" s="183" t="str">
        <f>IF(B60="", "", VLOOKUP(B60,'Legislation tool - TO HIDE'!$B$48:$K$76,5,FALSE))</f>
        <v/>
      </c>
      <c r="E60" s="235"/>
      <c r="F60" s="235"/>
      <c r="K60" s="253"/>
    </row>
    <row r="61" spans="2:11" s="237" customFormat="1" ht="15" x14ac:dyDescent="0.3">
      <c r="B61" s="180" t="str">
        <f>IFERROR(INDEX('Legislation tool - TO HIDE'!$AM$14:$AM$41,_xlfn.AGGREGATE(15,3,('Legislation tool - TO HIDE'!$AN$14:$AN$41="y")/('Legislation tool - TO HIDE'!$AN$14:$AN$41="y")*(ROW('Legislation tool - TO HIDE'!$AN$14:$AN$41)-ROW('Legislation tool - TO HIDE'!$AM$13)),ROWS('Legislation tool - TO HIDE'!$AO$14:AO18))), "")</f>
        <v/>
      </c>
      <c r="C61" s="172" t="str">
        <f>IF(B61="", "", VLOOKUP(B61,'Legislation tool - TO HIDE'!$B$48:$K$76,3,FALSE))</f>
        <v/>
      </c>
      <c r="D61" s="183" t="str">
        <f>IF(B61="", "", VLOOKUP(B61,'Legislation tool - TO HIDE'!$B$48:$K$76,5,FALSE))</f>
        <v/>
      </c>
      <c r="E61" s="235"/>
      <c r="F61" s="235"/>
      <c r="K61" s="253"/>
    </row>
    <row r="62" spans="2:11" s="237" customFormat="1" ht="15" x14ac:dyDescent="0.3">
      <c r="B62" s="180" t="str">
        <f>IFERROR(INDEX('Legislation tool - TO HIDE'!$AM$14:$AM$41,_xlfn.AGGREGATE(15,3,('Legislation tool - TO HIDE'!$AN$14:$AN$41="y")/('Legislation tool - TO HIDE'!$AN$14:$AN$41="y")*(ROW('Legislation tool - TO HIDE'!$AN$14:$AN$41)-ROW('Legislation tool - TO HIDE'!$AM$13)),ROWS('Legislation tool - TO HIDE'!$AO$14:AO19))), "")</f>
        <v/>
      </c>
      <c r="C62" s="172" t="str">
        <f>IF(B62="", "", VLOOKUP(B62,'Legislation tool - TO HIDE'!$B$48:$K$76,3,FALSE))</f>
        <v/>
      </c>
      <c r="D62" s="183" t="str">
        <f>IF(B62="", "", VLOOKUP(B62,'Legislation tool - TO HIDE'!$B$48:$K$76,5,FALSE))</f>
        <v/>
      </c>
      <c r="E62" s="235"/>
      <c r="F62" s="235"/>
      <c r="K62" s="253"/>
    </row>
    <row r="63" spans="2:11" s="237" customFormat="1" ht="15" x14ac:dyDescent="0.3">
      <c r="B63" s="180" t="str">
        <f>IFERROR(INDEX('Legislation tool - TO HIDE'!$AM$14:$AM$41,_xlfn.AGGREGATE(15,3,('Legislation tool - TO HIDE'!$AN$14:$AN$41="y")/('Legislation tool - TO HIDE'!$AN$14:$AN$41="y")*(ROW('Legislation tool - TO HIDE'!$AN$14:$AN$41)-ROW('Legislation tool - TO HIDE'!$AM$13)),ROWS('Legislation tool - TO HIDE'!$AO$14:AO20))), "")</f>
        <v/>
      </c>
      <c r="C63" s="172" t="str">
        <f>IF(B63="", "", VLOOKUP(B63,'Legislation tool - TO HIDE'!$B$48:$K$76,3,FALSE))</f>
        <v/>
      </c>
      <c r="D63" s="183" t="str">
        <f>IF(B63="", "", VLOOKUP(B63,'Legislation tool - TO HIDE'!$B$48:$K$76,5,FALSE))</f>
        <v/>
      </c>
      <c r="E63" s="235"/>
      <c r="F63" s="235"/>
      <c r="K63" s="253"/>
    </row>
    <row r="64" spans="2:11" s="237" customFormat="1" ht="15" x14ac:dyDescent="0.3">
      <c r="B64" s="180" t="str">
        <f>IFERROR(INDEX('Legislation tool - TO HIDE'!$AM$14:$AM$41,_xlfn.AGGREGATE(15,3,('Legislation tool - TO HIDE'!$AN$14:$AN$41="y")/('Legislation tool - TO HIDE'!$AN$14:$AN$41="y")*(ROW('Legislation tool - TO HIDE'!$AN$14:$AN$41)-ROW('Legislation tool - TO HIDE'!$AM$13)),ROWS('Legislation tool - TO HIDE'!$AO$14:AO21))), "")</f>
        <v/>
      </c>
      <c r="C64" s="172" t="str">
        <f>IF(B64="", "", VLOOKUP(B64,'Legislation tool - TO HIDE'!$B$48:$K$76,3,FALSE))</f>
        <v/>
      </c>
      <c r="D64" s="183" t="str">
        <f>IF(B64="", "", VLOOKUP(B64,'Legislation tool - TO HIDE'!$B$48:$K$76,5,FALSE))</f>
        <v/>
      </c>
      <c r="E64" s="235"/>
      <c r="F64" s="235"/>
      <c r="K64" s="253"/>
    </row>
    <row r="65" spans="2:11" s="237" customFormat="1" ht="15" x14ac:dyDescent="0.3">
      <c r="B65" s="180" t="str">
        <f>IFERROR(INDEX('Legislation tool - TO HIDE'!$AM$14:$AM$41,_xlfn.AGGREGATE(15,3,('Legislation tool - TO HIDE'!$AN$14:$AN$41="y")/('Legislation tool - TO HIDE'!$AN$14:$AN$41="y")*(ROW('Legislation tool - TO HIDE'!$AN$14:$AN$41)-ROW('Legislation tool - TO HIDE'!$AM$13)),ROWS('Legislation tool - TO HIDE'!$AO$14:AO22))), "")</f>
        <v/>
      </c>
      <c r="C65" s="172" t="str">
        <f>IF(B65="", "", VLOOKUP(B65,'Legislation tool - TO HIDE'!$B$48:$K$76,3,FALSE))</f>
        <v/>
      </c>
      <c r="D65" s="183" t="str">
        <f>IF(B65="", "", VLOOKUP(B65,'Legislation tool - TO HIDE'!$B$48:$K$76,5,FALSE))</f>
        <v/>
      </c>
      <c r="E65" s="235"/>
      <c r="F65" s="235"/>
      <c r="K65" s="253"/>
    </row>
    <row r="66" spans="2:11" s="237" customFormat="1" ht="15" x14ac:dyDescent="0.3">
      <c r="B66" s="180" t="str">
        <f>IFERROR(INDEX('Legislation tool - TO HIDE'!$AM$14:$AM$41,_xlfn.AGGREGATE(15,3,('Legislation tool - TO HIDE'!$AN$14:$AN$41="y")/('Legislation tool - TO HIDE'!$AN$14:$AN$41="y")*(ROW('Legislation tool - TO HIDE'!$AN$14:$AN$41)-ROW('Legislation tool - TO HIDE'!$AM$13)),ROWS('Legislation tool - TO HIDE'!$AO$14:AO23))), "")</f>
        <v/>
      </c>
      <c r="C66" s="172" t="str">
        <f>IF(B66="", "", VLOOKUP(B66,'Legislation tool - TO HIDE'!$B$48:$K$76,3,FALSE))</f>
        <v/>
      </c>
      <c r="D66" s="183" t="str">
        <f>IF(B66="", "", VLOOKUP(B66,'Legislation tool - TO HIDE'!$B$48:$K$76,5,FALSE))</f>
        <v/>
      </c>
      <c r="E66" s="235"/>
      <c r="F66" s="235"/>
      <c r="K66" s="253"/>
    </row>
    <row r="67" spans="2:11" s="237" customFormat="1" ht="15" x14ac:dyDescent="0.3">
      <c r="B67" s="180" t="str">
        <f>IFERROR(INDEX('Legislation tool - TO HIDE'!$AM$14:$AM$41,_xlfn.AGGREGATE(15,3,('Legislation tool - TO HIDE'!$AN$14:$AN$41="y")/('Legislation tool - TO HIDE'!$AN$14:$AN$41="y")*(ROW('Legislation tool - TO HIDE'!$AN$14:$AN$41)-ROW('Legislation tool - TO HIDE'!$AM$13)),ROWS('Legislation tool - TO HIDE'!$AO$14:AO24))), "")</f>
        <v/>
      </c>
      <c r="C67" s="172" t="str">
        <f>IF(B67="", "", VLOOKUP(B67,'Legislation tool - TO HIDE'!$B$48:$K$76,3,FALSE))</f>
        <v/>
      </c>
      <c r="D67" s="183" t="str">
        <f>IF(B67="", "", VLOOKUP(B67,'Legislation tool - TO HIDE'!$B$48:$K$76,5,FALSE))</f>
        <v/>
      </c>
      <c r="E67" s="235"/>
      <c r="F67" s="235"/>
      <c r="K67" s="253"/>
    </row>
    <row r="68" spans="2:11" s="237" customFormat="1" ht="15" x14ac:dyDescent="0.3">
      <c r="B68" s="180" t="str">
        <f>IFERROR(INDEX('Legislation tool - TO HIDE'!$AM$14:$AM$41,_xlfn.AGGREGATE(15,3,('Legislation tool - TO HIDE'!$AN$14:$AN$41="y")/('Legislation tool - TO HIDE'!$AN$14:$AN$41="y")*(ROW('Legislation tool - TO HIDE'!$AN$14:$AN$41)-ROW('Legislation tool - TO HIDE'!$AM$13)),ROWS('Legislation tool - TO HIDE'!$AO$14:AO25))), "")</f>
        <v/>
      </c>
      <c r="C68" s="172" t="str">
        <f>IF(B68="", "", VLOOKUP(B68,'Legislation tool - TO HIDE'!$B$48:$K$76,3,FALSE))</f>
        <v/>
      </c>
      <c r="D68" s="183" t="str">
        <f>IF(B68="", "", VLOOKUP(B68,'Legislation tool - TO HIDE'!$B$48:$K$76,5,FALSE))</f>
        <v/>
      </c>
      <c r="E68" s="235"/>
      <c r="F68" s="235"/>
      <c r="K68" s="253"/>
    </row>
    <row r="69" spans="2:11" s="237" customFormat="1" ht="15" x14ac:dyDescent="0.3">
      <c r="B69" s="180" t="str">
        <f>IFERROR(INDEX('Legislation tool - TO HIDE'!$AM$14:$AM$41,_xlfn.AGGREGATE(15,3,('Legislation tool - TO HIDE'!$AN$14:$AN$41="y")/('Legislation tool - TO HIDE'!$AN$14:$AN$41="y")*(ROW('Legislation tool - TO HIDE'!$AN$14:$AN$41)-ROW('Legislation tool - TO HIDE'!$AM$13)),ROWS('Legislation tool - TO HIDE'!$AO$14:AO26))), "")</f>
        <v/>
      </c>
      <c r="C69" s="172" t="str">
        <f>IF(B69="", "", VLOOKUP(B69,'Legislation tool - TO HIDE'!$B$48:$K$76,3,FALSE))</f>
        <v/>
      </c>
      <c r="D69" s="183" t="str">
        <f>IF(B69="", "", VLOOKUP(B69,'Legislation tool - TO HIDE'!$B$48:$K$76,5,FALSE))</f>
        <v/>
      </c>
      <c r="E69" s="235"/>
      <c r="F69" s="235"/>
      <c r="K69" s="253"/>
    </row>
    <row r="70" spans="2:11" s="237" customFormat="1" ht="15" x14ac:dyDescent="0.3">
      <c r="B70" s="180" t="str">
        <f>IFERROR(INDEX('Legislation tool - TO HIDE'!$AM$14:$AM$41,_xlfn.AGGREGATE(15,3,('Legislation tool - TO HIDE'!$AN$14:$AN$41="y")/('Legislation tool - TO HIDE'!$AN$14:$AN$41="y")*(ROW('Legislation tool - TO HIDE'!$AN$14:$AN$41)-ROW('Legislation tool - TO HIDE'!$AM$13)),ROWS('Legislation tool - TO HIDE'!$AO$14:AO27))), "")</f>
        <v/>
      </c>
      <c r="C70" s="172" t="str">
        <f>IF(B70="", "", VLOOKUP(B70,'Legislation tool - TO HIDE'!$B$48:$K$76,3,FALSE))</f>
        <v/>
      </c>
      <c r="D70" s="183" t="str">
        <f>IF(B70="", "", VLOOKUP(B70,'Legislation tool - TO HIDE'!$B$48:$K$76,5,FALSE))</f>
        <v/>
      </c>
      <c r="E70" s="235"/>
      <c r="F70" s="235"/>
      <c r="K70" s="253"/>
    </row>
    <row r="71" spans="2:11" s="237" customFormat="1" ht="15" x14ac:dyDescent="0.3">
      <c r="B71" s="180" t="str">
        <f>IFERROR(INDEX('Legislation tool - TO HIDE'!$AM$14:$AM$41,_xlfn.AGGREGATE(15,3,('Legislation tool - TO HIDE'!$AN$14:$AN$41="y")/('Legislation tool - TO HIDE'!$AN$14:$AN$41="y")*(ROW('Legislation tool - TO HIDE'!$AN$14:$AN$41)-ROW('Legislation tool - TO HIDE'!$AM$13)),ROWS('Legislation tool - TO HIDE'!$AO$14:AO28))), "")</f>
        <v/>
      </c>
      <c r="C71" s="172" t="str">
        <f>IF(B71="", "", VLOOKUP(B71,'Legislation tool - TO HIDE'!$B$48:$K$76,3,FALSE))</f>
        <v/>
      </c>
      <c r="D71" s="183" t="str">
        <f>IF(B71="", "", VLOOKUP(B71,'Legislation tool - TO HIDE'!$B$48:$K$76,5,FALSE))</f>
        <v/>
      </c>
      <c r="E71" s="235"/>
      <c r="F71" s="235"/>
      <c r="K71" s="253"/>
    </row>
    <row r="72" spans="2:11" s="237" customFormat="1" ht="15" x14ac:dyDescent="0.3">
      <c r="B72" s="180" t="str">
        <f>IFERROR(INDEX('Legislation tool - TO HIDE'!$AM$14:$AM$41,_xlfn.AGGREGATE(15,3,('Legislation tool - TO HIDE'!$AN$14:$AN$41="y")/('Legislation tool - TO HIDE'!$AN$14:$AN$41="y")*(ROW('Legislation tool - TO HIDE'!$AN$14:$AN$41)-ROW('Legislation tool - TO HIDE'!$AM$13)),ROWS('Legislation tool - TO HIDE'!$AO$14:AO29))), "")</f>
        <v/>
      </c>
      <c r="C72" s="172" t="str">
        <f>IF(B72="", "", VLOOKUP(B72,'Legislation tool - TO HIDE'!$B$48:$K$76,3,FALSE))</f>
        <v/>
      </c>
      <c r="D72" s="183" t="str">
        <f>IF(B72="", "", VLOOKUP(B72,'Legislation tool - TO HIDE'!$B$48:$K$76,5,FALSE))</f>
        <v/>
      </c>
      <c r="E72" s="235"/>
      <c r="F72" s="235"/>
      <c r="K72" s="253"/>
    </row>
    <row r="73" spans="2:11" s="237" customFormat="1" ht="15" x14ac:dyDescent="0.3">
      <c r="B73" s="180" t="str">
        <f>IFERROR(INDEX('Legislation tool - TO HIDE'!$AM$14:$AM$41,_xlfn.AGGREGATE(15,3,('Legislation tool - TO HIDE'!$AN$14:$AN$41="y")/('Legislation tool - TO HIDE'!$AN$14:$AN$41="y")*(ROW('Legislation tool - TO HIDE'!$AN$14:$AN$41)-ROW('Legislation tool - TO HIDE'!$AM$13)),ROWS('Legislation tool - TO HIDE'!$AO$14:AO30))), "")</f>
        <v/>
      </c>
      <c r="C73" s="172" t="str">
        <f>IF(B73="", "", VLOOKUP(B73,'Legislation tool - TO HIDE'!$B$48:$K$76,3,FALSE))</f>
        <v/>
      </c>
      <c r="D73" s="183" t="str">
        <f>IF(B73="", "", VLOOKUP(B73,'Legislation tool - TO HIDE'!$B$48:$K$76,5,FALSE))</f>
        <v/>
      </c>
      <c r="E73" s="235"/>
      <c r="F73" s="235"/>
      <c r="K73" s="253"/>
    </row>
    <row r="74" spans="2:11" s="237" customFormat="1" ht="15" x14ac:dyDescent="0.3">
      <c r="B74" s="180" t="str">
        <f>IFERROR(INDEX('Legislation tool - TO HIDE'!$AM$14:$AM$41,_xlfn.AGGREGATE(15,3,('Legislation tool - TO HIDE'!$AN$14:$AN$41="y")/('Legislation tool - TO HIDE'!$AN$14:$AN$41="y")*(ROW('Legislation tool - TO HIDE'!$AN$14:$AN$41)-ROW('Legislation tool - TO HIDE'!$AM$13)),ROWS('Legislation tool - TO HIDE'!$AO$14:AO31))), "")</f>
        <v/>
      </c>
      <c r="C74" s="172" t="str">
        <f>IF(B74="", "", VLOOKUP(B74,'Legislation tool - TO HIDE'!$B$48:$K$76,3,FALSE))</f>
        <v/>
      </c>
      <c r="D74" s="183" t="str">
        <f>IF(B74="", "", VLOOKUP(B74,'Legislation tool - TO HIDE'!$B$48:$K$76,5,FALSE))</f>
        <v/>
      </c>
      <c r="E74" s="235"/>
      <c r="F74" s="235"/>
      <c r="K74" s="253"/>
    </row>
    <row r="75" spans="2:11" s="237" customFormat="1" ht="15" x14ac:dyDescent="0.3">
      <c r="B75" s="180" t="str">
        <f>IFERROR(INDEX('Legislation tool - TO HIDE'!$AM$14:$AM$41,_xlfn.AGGREGATE(15,3,('Legislation tool - TO HIDE'!$AN$14:$AN$41="y")/('Legislation tool - TO HIDE'!$AN$14:$AN$41="y")*(ROW('Legislation tool - TO HIDE'!$AN$14:$AN$41)-ROW('Legislation tool - TO HIDE'!$AM$13)),ROWS('Legislation tool - TO HIDE'!$AO$14:AO32))), "")</f>
        <v/>
      </c>
      <c r="C75" s="172" t="str">
        <f>IF(B75="", "", VLOOKUP(B75,'Legislation tool - TO HIDE'!$B$48:$K$76,3,FALSE))</f>
        <v/>
      </c>
      <c r="D75" s="183" t="str">
        <f>IF(B75="", "", VLOOKUP(B75,'Legislation tool - TO HIDE'!$B$48:$K$76,5,FALSE))</f>
        <v/>
      </c>
      <c r="E75" s="235"/>
      <c r="F75" s="235"/>
      <c r="K75" s="253"/>
    </row>
    <row r="76" spans="2:11" s="237" customFormat="1" ht="15" x14ac:dyDescent="0.3">
      <c r="B76" s="180" t="str">
        <f>IFERROR(INDEX('Legislation tool - TO HIDE'!$AM$14:$AM$41,_xlfn.AGGREGATE(15,3,('Legislation tool - TO HIDE'!$AN$14:$AN$41="y")/('Legislation tool - TO HIDE'!$AN$14:$AN$41="y")*(ROW('Legislation tool - TO HIDE'!$AN$14:$AN$41)-ROW('Legislation tool - TO HIDE'!$AM$13)),ROWS('Legislation tool - TO HIDE'!$AO$14:AO33))), "")</f>
        <v/>
      </c>
      <c r="C76" s="172" t="str">
        <f>IF(B76="", "", VLOOKUP(B76,'Legislation tool - TO HIDE'!$B$48:$K$76,3,FALSE))</f>
        <v/>
      </c>
      <c r="D76" s="183" t="str">
        <f>IF(B76="", "", VLOOKUP(B76,'Legislation tool - TO HIDE'!$B$48:$K$76,5,FALSE))</f>
        <v/>
      </c>
      <c r="E76" s="235"/>
      <c r="F76" s="235"/>
      <c r="K76" s="253"/>
    </row>
    <row r="77" spans="2:11" s="237" customFormat="1" ht="15" x14ac:dyDescent="0.3">
      <c r="B77" s="180" t="str">
        <f>IFERROR(INDEX('Legislation tool - TO HIDE'!$AM$14:$AM$41,_xlfn.AGGREGATE(15,3,('Legislation tool - TO HIDE'!$AN$14:$AN$41="y")/('Legislation tool - TO HIDE'!$AN$14:$AN$41="y")*(ROW('Legislation tool - TO HIDE'!$AN$14:$AN$41)-ROW('Legislation tool - TO HIDE'!$AM$13)),ROWS('Legislation tool - TO HIDE'!$AO$14:AO34))), "")</f>
        <v/>
      </c>
      <c r="C77" s="172" t="str">
        <f>IF(B77="", "", VLOOKUP(B77,'Legislation tool - TO HIDE'!$B$48:$K$76,3,FALSE))</f>
        <v/>
      </c>
      <c r="D77" s="183" t="str">
        <f>IF(B77="", "", VLOOKUP(B77,'Legislation tool - TO HIDE'!$B$48:$K$76,5,FALSE))</f>
        <v/>
      </c>
      <c r="E77" s="235"/>
      <c r="F77" s="235"/>
      <c r="K77" s="253"/>
    </row>
    <row r="78" spans="2:11" s="237" customFormat="1" ht="15" x14ac:dyDescent="0.3">
      <c r="B78" s="180" t="str">
        <f>IFERROR(INDEX('Legislation tool - TO HIDE'!$AM$14:$AM$41,_xlfn.AGGREGATE(15,3,('Legislation tool - TO HIDE'!$AN$14:$AN$41="y")/('Legislation tool - TO HIDE'!$AN$14:$AN$41="y")*(ROW('Legislation tool - TO HIDE'!$AN$14:$AN$41)-ROW('Legislation tool - TO HIDE'!$AM$13)),ROWS('Legislation tool - TO HIDE'!$AO$14:AO35))), "")</f>
        <v/>
      </c>
      <c r="C78" s="172" t="str">
        <f>IF(B78="", "", VLOOKUP(B78,'Legislation tool - TO HIDE'!$B$48:$K$76,3,FALSE))</f>
        <v/>
      </c>
      <c r="D78" s="183" t="str">
        <f>IF(B78="", "", VLOOKUP(B78,'Legislation tool - TO HIDE'!$B$48:$K$76,5,FALSE))</f>
        <v/>
      </c>
      <c r="E78" s="235"/>
      <c r="F78" s="235"/>
      <c r="K78" s="253"/>
    </row>
    <row r="79" spans="2:11" s="237" customFormat="1" ht="15" x14ac:dyDescent="0.3">
      <c r="B79" s="180" t="str">
        <f>IFERROR(INDEX('Legislation tool - TO HIDE'!$AM$14:$AM$41,_xlfn.AGGREGATE(15,3,('Legislation tool - TO HIDE'!$AN$14:$AN$41="y")/('Legislation tool - TO HIDE'!$AN$14:$AN$41="y")*(ROW('Legislation tool - TO HIDE'!$AN$14:$AN$41)-ROW('Legislation tool - TO HIDE'!$AM$13)),ROWS('Legislation tool - TO HIDE'!$AO$14:AO36))), "")</f>
        <v/>
      </c>
      <c r="C79" s="172" t="str">
        <f>IF(B79="", "", VLOOKUP(B79,'Legislation tool - TO HIDE'!$B$48:$K$76,3,FALSE))</f>
        <v/>
      </c>
      <c r="D79" s="183" t="str">
        <f>IF(B79="", "", VLOOKUP(B79,'Legislation tool - TO HIDE'!$B$48:$K$76,5,FALSE))</f>
        <v/>
      </c>
      <c r="E79" s="235"/>
      <c r="F79" s="235"/>
      <c r="K79" s="253"/>
    </row>
    <row r="80" spans="2:11" s="237" customFormat="1" ht="15" x14ac:dyDescent="0.3">
      <c r="B80" s="180" t="str">
        <f>IFERROR(INDEX('Legislation tool - TO HIDE'!$AM$14:$AM$41,_xlfn.AGGREGATE(15,3,('Legislation tool - TO HIDE'!$AN$14:$AN$41="y")/('Legislation tool - TO HIDE'!$AN$14:$AN$41="y")*(ROW('Legislation tool - TO HIDE'!$AN$14:$AN$41)-ROW('Legislation tool - TO HIDE'!$AM$13)),ROWS('Legislation tool - TO HIDE'!$AO$14:AO37))), "")</f>
        <v/>
      </c>
      <c r="C80" s="172" t="str">
        <f>IF(B80="", "", VLOOKUP(B80,'Legislation tool - TO HIDE'!$B$48:$K$76,3,FALSE))</f>
        <v/>
      </c>
      <c r="D80" s="183" t="str">
        <f>IF(B80="", "", VLOOKUP(B80,'Legislation tool - TO HIDE'!$B$48:$K$76,5,FALSE))</f>
        <v/>
      </c>
      <c r="E80" s="235"/>
      <c r="F80" s="235"/>
      <c r="K80" s="253"/>
    </row>
    <row r="81" spans="2:11" s="237" customFormat="1" ht="15" x14ac:dyDescent="0.3">
      <c r="B81" s="180" t="str">
        <f>IFERROR(INDEX('Legislation tool - TO HIDE'!$AM$14:$AM$41,_xlfn.AGGREGATE(15,3,('Legislation tool - TO HIDE'!$AN$14:$AN$41="y")/('Legislation tool - TO HIDE'!$AN$14:$AN$41="y")*(ROW('Legislation tool - TO HIDE'!$AN$14:$AN$41)-ROW('Legislation tool - TO HIDE'!$AM$13)),ROWS('Legislation tool - TO HIDE'!$AO$14:AO38))), "")</f>
        <v/>
      </c>
      <c r="C81" s="172" t="str">
        <f>IF(B81="", "", VLOOKUP(B81,'Legislation tool - TO HIDE'!$B$48:$K$76,3,FALSE))</f>
        <v/>
      </c>
      <c r="D81" s="183" t="str">
        <f>IF(B81="", "", VLOOKUP(B81,'Legislation tool - TO HIDE'!$B$48:$K$76,5,FALSE))</f>
        <v/>
      </c>
      <c r="E81" s="235"/>
      <c r="F81" s="235"/>
      <c r="K81" s="253"/>
    </row>
    <row r="82" spans="2:11" s="237" customFormat="1" ht="15" x14ac:dyDescent="0.3">
      <c r="B82" s="180" t="str">
        <f>IFERROR(INDEX('Legislation tool - TO HIDE'!$AM$14:$AM$41,_xlfn.AGGREGATE(15,3,('Legislation tool - TO HIDE'!$AN$14:$AN$41="y")/('Legislation tool - TO HIDE'!$AN$14:$AN$41="y")*(ROW('Legislation tool - TO HIDE'!$AN$14:$AN$41)-ROW('Legislation tool - TO HIDE'!$AM$13)),ROWS('Legislation tool - TO HIDE'!$AO$14:AO39))), "")</f>
        <v/>
      </c>
      <c r="C82" s="172" t="str">
        <f>IF(B82="", "", VLOOKUP(B82,'Legislation tool - TO HIDE'!$B$48:$K$76,3,FALSE))</f>
        <v/>
      </c>
      <c r="D82" s="183" t="str">
        <f>IF(B82="", "", VLOOKUP(B82,'Legislation tool - TO HIDE'!$B$48:$K$76,5,FALSE))</f>
        <v/>
      </c>
      <c r="E82" s="235"/>
      <c r="F82" s="235"/>
      <c r="K82" s="253"/>
    </row>
    <row r="83" spans="2:11" s="237" customFormat="1" ht="15" x14ac:dyDescent="0.3">
      <c r="B83" s="180" t="str">
        <f>IFERROR(INDEX('Legislation tool - TO HIDE'!$AM$14:$AM$41,_xlfn.AGGREGATE(15,3,('Legislation tool - TO HIDE'!$AN$14:$AN$41="y")/('Legislation tool - TO HIDE'!$AN$14:$AN$41="y")*(ROW('Legislation tool - TO HIDE'!$AN$14:$AN$41)-ROW('Legislation tool - TO HIDE'!$AM$13)),ROWS('Legislation tool - TO HIDE'!$AO$14:AO40))), "")</f>
        <v/>
      </c>
      <c r="C83" s="172" t="str">
        <f>IF(B83="", "", VLOOKUP(B83,'Legislation tool - TO HIDE'!$B$48:$K$76,3,FALSE))</f>
        <v/>
      </c>
      <c r="D83" s="183" t="str">
        <f>IF(B83="", "", VLOOKUP(B83,'Legislation tool - TO HIDE'!$B$48:$K$76,5,FALSE))</f>
        <v/>
      </c>
      <c r="E83" s="235"/>
      <c r="F83" s="235"/>
      <c r="K83" s="253"/>
    </row>
    <row r="84" spans="2:11" s="237" customFormat="1" ht="15" x14ac:dyDescent="0.3">
      <c r="B84" s="180" t="str">
        <f>IFERROR(INDEX('Legislation tool - TO HIDE'!$AM$14:$AM$41,_xlfn.AGGREGATE(15,3,('Legislation tool - TO HIDE'!$AN$14:$AN$41="y")/('Legislation tool - TO HIDE'!$AN$14:$AN$41="y")*(ROW('Legislation tool - TO HIDE'!$AN$14:$AN$41)-ROW('Legislation tool - TO HIDE'!$AM$13)),ROWS('Legislation tool - TO HIDE'!$AO$14:AO41))), "")</f>
        <v/>
      </c>
      <c r="C84" s="172" t="str">
        <f>IF(B84="", "", VLOOKUP(B84,'Legislation tool - TO HIDE'!$B$48:$K$76,3,FALSE))</f>
        <v/>
      </c>
      <c r="D84" s="183" t="str">
        <f>IF(B84="", "", VLOOKUP(B84,'Legislation tool - TO HIDE'!$B$48:$K$76,5,FALSE))</f>
        <v/>
      </c>
      <c r="E84" s="235"/>
      <c r="F84" s="235"/>
      <c r="K84" s="253"/>
    </row>
    <row r="85" spans="2:11" s="237" customFormat="1" ht="15" x14ac:dyDescent="0.3">
      <c r="B85" s="180" t="str">
        <f>IFERROR(INDEX('Legislation tool - TO HIDE'!$AM$14:$AM$41,_xlfn.AGGREGATE(15,3,('Legislation tool - TO HIDE'!$AN$14:$AN$41="y")/('Legislation tool - TO HIDE'!$AN$14:$AN$41="y")*(ROW('Legislation tool - TO HIDE'!$AN$14:$AN$41)-ROW('Legislation tool - TO HIDE'!$AM$13)),ROWS('Legislation tool - TO HIDE'!$AO$14:AO42))), "")</f>
        <v/>
      </c>
      <c r="C85" s="172" t="str">
        <f>IF(B85="", "", VLOOKUP(B85,'Legislation tool - TO HIDE'!$B$48:$K$76,3,FALSE))</f>
        <v/>
      </c>
      <c r="D85" s="183" t="str">
        <f>IF(B85="", "", VLOOKUP(B85,'Legislation tool - TO HIDE'!$B$48:$K$76,5,FALSE))</f>
        <v/>
      </c>
      <c r="E85" s="235"/>
      <c r="F85" s="235"/>
      <c r="K85" s="253"/>
    </row>
    <row r="86" spans="2:11" ht="15" x14ac:dyDescent="0.3">
      <c r="B86" s="122"/>
      <c r="C86" s="156"/>
      <c r="D86" s="156"/>
      <c r="E86" s="156"/>
      <c r="F86" s="156"/>
      <c r="K86" s="253"/>
    </row>
    <row r="87" spans="2:11" ht="15" x14ac:dyDescent="0.3">
      <c r="B87" s="55" t="s">
        <v>267</v>
      </c>
      <c r="C87" s="55"/>
      <c r="D87" s="154"/>
      <c r="E87" s="55"/>
      <c r="F87" s="55"/>
      <c r="K87" s="253"/>
    </row>
    <row r="88" spans="2:11" ht="15" x14ac:dyDescent="0.3">
      <c r="B88" s="55"/>
      <c r="C88" s="55"/>
      <c r="D88" s="154"/>
      <c r="E88" s="55"/>
      <c r="F88" s="55"/>
      <c r="K88" s="253"/>
    </row>
    <row r="89" spans="2:11" ht="27" customHeight="1" x14ac:dyDescent="0.3">
      <c r="B89" s="306" t="s">
        <v>595</v>
      </c>
      <c r="C89" s="298" t="s">
        <v>276</v>
      </c>
      <c r="D89" s="298"/>
      <c r="E89" s="298"/>
      <c r="F89" s="298" t="s">
        <v>296</v>
      </c>
      <c r="K89" s="253"/>
    </row>
    <row r="90" spans="2:11" ht="50.25" customHeight="1" x14ac:dyDescent="0.3">
      <c r="B90" s="306"/>
      <c r="C90" s="157" t="s">
        <v>326</v>
      </c>
      <c r="D90" s="157" t="s">
        <v>328</v>
      </c>
      <c r="E90" s="157" t="s">
        <v>329</v>
      </c>
      <c r="F90" s="298"/>
      <c r="K90" s="253"/>
    </row>
    <row r="91" spans="2:11" ht="46.5" customHeight="1" x14ac:dyDescent="0.3">
      <c r="B91" s="160" t="s">
        <v>600</v>
      </c>
      <c r="C91" s="160" t="s">
        <v>600</v>
      </c>
      <c r="D91" s="160" t="s">
        <v>600</v>
      </c>
      <c r="E91" s="161" t="s">
        <v>278</v>
      </c>
      <c r="F91" s="298"/>
      <c r="K91" s="253"/>
    </row>
    <row r="92" spans="2:11" ht="20.25" customHeight="1" x14ac:dyDescent="0.3">
      <c r="B92" s="124" t="s">
        <v>244</v>
      </c>
      <c r="C92" s="124" t="s">
        <v>244</v>
      </c>
      <c r="D92" s="173" t="s">
        <v>243</v>
      </c>
      <c r="E92" s="121" t="s">
        <v>317</v>
      </c>
      <c r="F92" s="124" t="s">
        <v>162</v>
      </c>
      <c r="K92" s="253"/>
    </row>
    <row r="93" spans="2:11" ht="15" x14ac:dyDescent="0.3">
      <c r="B93" s="52"/>
      <c r="C93" s="52"/>
      <c r="D93" s="52"/>
      <c r="E93" s="52"/>
      <c r="F93" s="123"/>
      <c r="K93" s="253"/>
    </row>
    <row r="94" spans="2:11" ht="15" x14ac:dyDescent="0.3">
      <c r="B94" s="162"/>
      <c r="C94" s="162"/>
      <c r="D94" s="163"/>
      <c r="K94" s="253"/>
    </row>
    <row r="95" spans="2:11" ht="16.5" customHeight="1" x14ac:dyDescent="0.3">
      <c r="B95" s="55" t="s">
        <v>607</v>
      </c>
      <c r="K95" s="253"/>
    </row>
    <row r="96" spans="2:11" ht="16.5" customHeight="1" x14ac:dyDescent="0.3">
      <c r="K96" s="253"/>
    </row>
    <row r="97" spans="2:11" ht="15" x14ac:dyDescent="0.3">
      <c r="B97" s="294" t="s">
        <v>349</v>
      </c>
      <c r="C97" s="294"/>
      <c r="D97" s="294"/>
      <c r="E97" s="294"/>
      <c r="F97" s="294"/>
      <c r="K97" s="253"/>
    </row>
    <row r="98" spans="2:11" ht="15" x14ac:dyDescent="0.3">
      <c r="B98" s="122"/>
      <c r="C98" s="122"/>
      <c r="D98" s="168"/>
      <c r="E98" s="122"/>
      <c r="F98" s="122"/>
      <c r="K98" s="253"/>
    </row>
    <row r="99" spans="2:11" ht="15" x14ac:dyDescent="0.3">
      <c r="B99" s="155" t="s">
        <v>151</v>
      </c>
      <c r="C99" s="182" t="s">
        <v>450</v>
      </c>
      <c r="D99" s="182" t="s">
        <v>594</v>
      </c>
      <c r="E99" s="122"/>
      <c r="F99" s="122"/>
      <c r="K99" s="253"/>
    </row>
    <row r="100" spans="2:11" ht="15" x14ac:dyDescent="0.3">
      <c r="B100" s="180" t="str">
        <f>IFERROR(INDEX('Legislation tool - TO HIDE'!$AM$14:$AM$41,_xlfn.AGGREGATE(15,3,('Legislation tool - TO HIDE'!$AN$14:$AN$41="y")/('Legislation tool - TO HIDE'!$AN$14:$AN$41="y")*(ROW('Legislation tool - TO HIDE'!$AN$14:$AN$41)-ROW('Legislation tool - TO HIDE'!$AM$13)),ROWS('Legislation tool - TO HIDE'!$AO$14:AO14))), "")</f>
        <v/>
      </c>
      <c r="C100" s="172" t="str">
        <f>IF(B100="", "", VLOOKUP(B100,'Legislation tool - TO HIDE'!$B$48:$K$76,3,FALSE))</f>
        <v/>
      </c>
      <c r="D100" s="183" t="str">
        <f>IF(B100="", "", VLOOKUP(B100,'Legislation tool - TO HIDE'!$B$48:$K$76,6,FALSE))</f>
        <v/>
      </c>
      <c r="E100" s="122"/>
      <c r="F100" s="122"/>
      <c r="K100" s="253"/>
    </row>
    <row r="101" spans="2:11" ht="15" x14ac:dyDescent="0.3">
      <c r="B101" s="180" t="str">
        <f>IFERROR(INDEX('Legislation tool - TO HIDE'!$AM$14:$AM$41,_xlfn.AGGREGATE(15,3,('Legislation tool - TO HIDE'!$AN$14:$AN$41="y")/('Legislation tool - TO HIDE'!$AN$14:$AN$41="y")*(ROW('Legislation tool - TO HIDE'!$AN$14:$AN$41)-ROW('Legislation tool - TO HIDE'!$AM$13)),ROWS('Legislation tool - TO HIDE'!$AO$14:AO15))), "")</f>
        <v/>
      </c>
      <c r="C101" s="172" t="str">
        <f>IF(B101="", "", VLOOKUP(B101,'Legislation tool - TO HIDE'!$B$48:$K$76,3,FALSE))</f>
        <v/>
      </c>
      <c r="D101" s="183" t="str">
        <f>IF(B101="", "", VLOOKUP(B101,'Legislation tool - TO HIDE'!$B$48:$K$76,6,FALSE))</f>
        <v/>
      </c>
      <c r="E101" s="122"/>
      <c r="F101" s="122"/>
      <c r="K101" s="253"/>
    </row>
    <row r="102" spans="2:11" ht="15" x14ac:dyDescent="0.3">
      <c r="B102" s="180" t="str">
        <f>IFERROR(INDEX('Legislation tool - TO HIDE'!$AM$14:$AM$41,_xlfn.AGGREGATE(15,3,('Legislation tool - TO HIDE'!$AN$14:$AN$41="y")/('Legislation tool - TO HIDE'!$AN$14:$AN$41="y")*(ROW('Legislation tool - TO HIDE'!$AN$14:$AN$41)-ROW('Legislation tool - TO HIDE'!$AM$13)),ROWS('Legislation tool - TO HIDE'!$AO$14:AO16))), "")</f>
        <v/>
      </c>
      <c r="C102" s="172" t="str">
        <f>IF(B102="", "", VLOOKUP(B102,'Legislation tool - TO HIDE'!$B$48:$K$76,3,FALSE))</f>
        <v/>
      </c>
      <c r="D102" s="183" t="str">
        <f>IF(B102="", "", VLOOKUP(B102,'Legislation tool - TO HIDE'!$B$48:$K$76,6,FALSE))</f>
        <v/>
      </c>
      <c r="E102" s="122"/>
      <c r="F102" s="122"/>
      <c r="K102" s="253"/>
    </row>
    <row r="103" spans="2:11" ht="15" x14ac:dyDescent="0.3">
      <c r="B103" s="180" t="str">
        <f>IFERROR(INDEX('Legislation tool - TO HIDE'!$AM$14:$AM$41,_xlfn.AGGREGATE(15,3,('Legislation tool - TO HIDE'!$AN$14:$AN$41="y")/('Legislation tool - TO HIDE'!$AN$14:$AN$41="y")*(ROW('Legislation tool - TO HIDE'!$AN$14:$AN$41)-ROW('Legislation tool - TO HIDE'!$AM$13)),ROWS('Legislation tool - TO HIDE'!$AO$14:AO17))), "")</f>
        <v/>
      </c>
      <c r="C103" s="172" t="str">
        <f>IF(B103="", "", VLOOKUP(B103,'Legislation tool - TO HIDE'!$B$48:$K$76,3,FALSE))</f>
        <v/>
      </c>
      <c r="D103" s="183" t="str">
        <f>IF(B103="", "", VLOOKUP(B103,'Legislation tool - TO HIDE'!$B$48:$K$76,6,FALSE))</f>
        <v/>
      </c>
      <c r="E103" s="122"/>
      <c r="F103" s="122"/>
      <c r="K103" s="253"/>
    </row>
    <row r="104" spans="2:11" ht="15" x14ac:dyDescent="0.3">
      <c r="B104" s="180" t="str">
        <f>IFERROR(INDEX('Legislation tool - TO HIDE'!$AM$14:$AM$41,_xlfn.AGGREGATE(15,3,('Legislation tool - TO HIDE'!$AN$14:$AN$41="y")/('Legislation tool - TO HIDE'!$AN$14:$AN$41="y")*(ROW('Legislation tool - TO HIDE'!$AN$14:$AN$41)-ROW('Legislation tool - TO HIDE'!$AM$13)),ROWS('Legislation tool - TO HIDE'!$AO$14:AO18))), "")</f>
        <v/>
      </c>
      <c r="C104" s="172" t="str">
        <f>IF(B104="", "", VLOOKUP(B104,'Legislation tool - TO HIDE'!$B$48:$K$76,3,FALSE))</f>
        <v/>
      </c>
      <c r="D104" s="183" t="str">
        <f>IF(B104="", "", VLOOKUP(B104,'Legislation tool - TO HIDE'!$B$48:$K$76,6,FALSE))</f>
        <v/>
      </c>
      <c r="E104" s="122"/>
      <c r="F104" s="122"/>
      <c r="K104" s="253"/>
    </row>
    <row r="105" spans="2:11" ht="15" x14ac:dyDescent="0.3">
      <c r="B105" s="180" t="str">
        <f>IFERROR(INDEX('Legislation tool - TO HIDE'!$AM$14:$AM$41,_xlfn.AGGREGATE(15,3,('Legislation tool - TO HIDE'!$AN$14:$AN$41="y")/('Legislation tool - TO HIDE'!$AN$14:$AN$41="y")*(ROW('Legislation tool - TO HIDE'!$AN$14:$AN$41)-ROW('Legislation tool - TO HIDE'!$AM$13)),ROWS('Legislation tool - TO HIDE'!$AO$14:AO19))), "")</f>
        <v/>
      </c>
      <c r="C105" s="172" t="str">
        <f>IF(B105="", "", VLOOKUP(B105,'Legislation tool - TO HIDE'!$B$48:$K$76,3,FALSE))</f>
        <v/>
      </c>
      <c r="D105" s="183" t="str">
        <f>IF(B105="", "", VLOOKUP(B105,'Legislation tool - TO HIDE'!$B$48:$K$76,6,FALSE))</f>
        <v/>
      </c>
      <c r="E105" s="122"/>
      <c r="F105" s="122"/>
      <c r="K105" s="253"/>
    </row>
    <row r="106" spans="2:11" ht="15" x14ac:dyDescent="0.3">
      <c r="B106" s="180" t="str">
        <f>IFERROR(INDEX('Legislation tool - TO HIDE'!$AM$14:$AM$41,_xlfn.AGGREGATE(15,3,('Legislation tool - TO HIDE'!$AN$14:$AN$41="y")/('Legislation tool - TO HIDE'!$AN$14:$AN$41="y")*(ROW('Legislation tool - TO HIDE'!$AN$14:$AN$41)-ROW('Legislation tool - TO HIDE'!$AM$13)),ROWS('Legislation tool - TO HIDE'!$AO$14:AO20))), "")</f>
        <v/>
      </c>
      <c r="C106" s="172" t="str">
        <f>IF(B106="", "", VLOOKUP(B106,'Legislation tool - TO HIDE'!$B$48:$K$76,3,FALSE))</f>
        <v/>
      </c>
      <c r="D106" s="183" t="str">
        <f>IF(B106="", "", VLOOKUP(B106,'Legislation tool - TO HIDE'!$B$48:$K$76,6,FALSE))</f>
        <v/>
      </c>
      <c r="E106" s="122"/>
      <c r="F106" s="122"/>
      <c r="K106" s="253"/>
    </row>
    <row r="107" spans="2:11" ht="15" x14ac:dyDescent="0.3">
      <c r="B107" s="180" t="str">
        <f>IFERROR(INDEX('Legislation tool - TO HIDE'!$AM$14:$AM$41,_xlfn.AGGREGATE(15,3,('Legislation tool - TO HIDE'!$AN$14:$AN$41="y")/('Legislation tool - TO HIDE'!$AN$14:$AN$41="y")*(ROW('Legislation tool - TO HIDE'!$AN$14:$AN$41)-ROW('Legislation tool - TO HIDE'!$AM$13)),ROWS('Legislation tool - TO HIDE'!$AO$14:AO21))), "")</f>
        <v/>
      </c>
      <c r="C107" s="172" t="str">
        <f>IF(B107="", "", VLOOKUP(B107,'Legislation tool - TO HIDE'!$B$48:$K$76,3,FALSE))</f>
        <v/>
      </c>
      <c r="D107" s="183" t="str">
        <f>IF(B107="", "", VLOOKUP(B107,'Legislation tool - TO HIDE'!$B$48:$K$76,6,FALSE))</f>
        <v/>
      </c>
      <c r="E107" s="122"/>
      <c r="F107" s="122"/>
      <c r="K107" s="253"/>
    </row>
    <row r="108" spans="2:11" ht="15" x14ac:dyDescent="0.3">
      <c r="B108" s="180" t="str">
        <f>IFERROR(INDEX('Legislation tool - TO HIDE'!$AM$14:$AM$41,_xlfn.AGGREGATE(15,3,('Legislation tool - TO HIDE'!$AN$14:$AN$41="y")/('Legislation tool - TO HIDE'!$AN$14:$AN$41="y")*(ROW('Legislation tool - TO HIDE'!$AN$14:$AN$41)-ROW('Legislation tool - TO HIDE'!$AM$13)),ROWS('Legislation tool - TO HIDE'!$AO$14:AO22))), "")</f>
        <v/>
      </c>
      <c r="C108" s="172" t="str">
        <f>IF(B108="", "", VLOOKUP(B108,'Legislation tool - TO HIDE'!$B$48:$K$76,3,FALSE))</f>
        <v/>
      </c>
      <c r="D108" s="183" t="str">
        <f>IF(B108="", "", VLOOKUP(B108,'Legislation tool - TO HIDE'!$B$48:$K$76,6,FALSE))</f>
        <v/>
      </c>
      <c r="E108" s="122"/>
      <c r="F108" s="122"/>
      <c r="K108" s="253"/>
    </row>
    <row r="109" spans="2:11" ht="15" x14ac:dyDescent="0.3">
      <c r="B109" s="180" t="str">
        <f>IFERROR(INDEX('Legislation tool - TO HIDE'!$AM$14:$AM$41,_xlfn.AGGREGATE(15,3,('Legislation tool - TO HIDE'!$AN$14:$AN$41="y")/('Legislation tool - TO HIDE'!$AN$14:$AN$41="y")*(ROW('Legislation tool - TO HIDE'!$AN$14:$AN$41)-ROW('Legislation tool - TO HIDE'!$AM$13)),ROWS('Legislation tool - TO HIDE'!$AO$14:AO23))), "")</f>
        <v/>
      </c>
      <c r="C109" s="172" t="str">
        <f>IF(B109="", "", VLOOKUP(B109,'Legislation tool - TO HIDE'!$B$48:$K$76,3,FALSE))</f>
        <v/>
      </c>
      <c r="D109" s="183" t="str">
        <f>IF(B109="", "", VLOOKUP(B109,'Legislation tool - TO HIDE'!$B$48:$K$76,6,FALSE))</f>
        <v/>
      </c>
      <c r="E109" s="122"/>
      <c r="F109" s="122"/>
      <c r="K109" s="253"/>
    </row>
    <row r="110" spans="2:11" ht="15" x14ac:dyDescent="0.3">
      <c r="B110" s="180" t="str">
        <f>IFERROR(INDEX('Legislation tool - TO HIDE'!$AM$14:$AM$41,_xlfn.AGGREGATE(15,3,('Legislation tool - TO HIDE'!$AN$14:$AN$41="y")/('Legislation tool - TO HIDE'!$AN$14:$AN$41="y")*(ROW('Legislation tool - TO HIDE'!$AN$14:$AN$41)-ROW('Legislation tool - TO HIDE'!$AM$13)),ROWS('Legislation tool - TO HIDE'!$AO$14:AO24))), "")</f>
        <v/>
      </c>
      <c r="C110" s="172" t="str">
        <f>IF(B110="", "", VLOOKUP(B110,'Legislation tool - TO HIDE'!$B$48:$K$76,3,FALSE))</f>
        <v/>
      </c>
      <c r="D110" s="183" t="str">
        <f>IF(B110="", "", VLOOKUP(B110,'Legislation tool - TO HIDE'!$B$48:$K$76,6,FALSE))</f>
        <v/>
      </c>
      <c r="E110" s="122"/>
      <c r="F110" s="122"/>
      <c r="K110" s="253"/>
    </row>
    <row r="111" spans="2:11" ht="15" x14ac:dyDescent="0.3">
      <c r="B111" s="180" t="str">
        <f>IFERROR(INDEX('Legislation tool - TO HIDE'!$AM$14:$AM$41,_xlfn.AGGREGATE(15,3,('Legislation tool - TO HIDE'!$AN$14:$AN$41="y")/('Legislation tool - TO HIDE'!$AN$14:$AN$41="y")*(ROW('Legislation tool - TO HIDE'!$AN$14:$AN$41)-ROW('Legislation tool - TO HIDE'!$AM$13)),ROWS('Legislation tool - TO HIDE'!$AO$14:AO25))), "")</f>
        <v/>
      </c>
      <c r="C111" s="172" t="str">
        <f>IF(B111="", "", VLOOKUP(B111,'Legislation tool - TO HIDE'!$B$48:$K$76,3,FALSE))</f>
        <v/>
      </c>
      <c r="D111" s="183" t="str">
        <f>IF(B111="", "", VLOOKUP(B111,'Legislation tool - TO HIDE'!$B$48:$K$76,6,FALSE))</f>
        <v/>
      </c>
      <c r="E111" s="122"/>
      <c r="F111" s="122"/>
      <c r="K111" s="250"/>
    </row>
    <row r="112" spans="2:11" ht="15" x14ac:dyDescent="0.3">
      <c r="B112" s="180" t="str">
        <f>IFERROR(INDEX('Legislation tool - TO HIDE'!$AM$14:$AM$41,_xlfn.AGGREGATE(15,3,('Legislation tool - TO HIDE'!$AN$14:$AN$41="y")/('Legislation tool - TO HIDE'!$AN$14:$AN$41="y")*(ROW('Legislation tool - TO HIDE'!$AN$14:$AN$41)-ROW('Legislation tool - TO HIDE'!$AM$13)),ROWS('Legislation tool - TO HIDE'!$AO$14:AO26))), "")</f>
        <v/>
      </c>
      <c r="C112" s="172" t="str">
        <f>IF(B112="", "", VLOOKUP(B112,'Legislation tool - TO HIDE'!$B$48:$K$76,3,FALSE))</f>
        <v/>
      </c>
      <c r="D112" s="183" t="str">
        <f>IF(B112="", "", VLOOKUP(B112,'Legislation tool - TO HIDE'!$B$48:$K$76,6,FALSE))</f>
        <v/>
      </c>
      <c r="E112" s="122"/>
      <c r="F112" s="122"/>
      <c r="K112" s="250"/>
    </row>
    <row r="113" spans="2:11" ht="15" x14ac:dyDescent="0.3">
      <c r="B113" s="180" t="str">
        <f>IFERROR(INDEX('Legislation tool - TO HIDE'!$AM$14:$AM$41,_xlfn.AGGREGATE(15,3,('Legislation tool - TO HIDE'!$AN$14:$AN$41="y")/('Legislation tool - TO HIDE'!$AN$14:$AN$41="y")*(ROW('Legislation tool - TO HIDE'!$AN$14:$AN$41)-ROW('Legislation tool - TO HIDE'!$AM$13)),ROWS('Legislation tool - TO HIDE'!$AO$14:AO27))), "")</f>
        <v/>
      </c>
      <c r="C113" s="172" t="str">
        <f>IF(B113="", "", VLOOKUP(B113,'Legislation tool - TO HIDE'!$B$48:$K$76,3,FALSE))</f>
        <v/>
      </c>
      <c r="D113" s="183" t="str">
        <f>IF(B113="", "", VLOOKUP(B113,'Legislation tool - TO HIDE'!$B$48:$K$76,6,FALSE))</f>
        <v/>
      </c>
      <c r="E113" s="122"/>
      <c r="F113" s="122"/>
      <c r="K113" s="250"/>
    </row>
    <row r="114" spans="2:11" ht="15" x14ac:dyDescent="0.3">
      <c r="B114" s="180" t="str">
        <f>IFERROR(INDEX('Legislation tool - TO HIDE'!$AM$14:$AM$41,_xlfn.AGGREGATE(15,3,('Legislation tool - TO HIDE'!$AN$14:$AN$41="y")/('Legislation tool - TO HIDE'!$AN$14:$AN$41="y")*(ROW('Legislation tool - TO HIDE'!$AN$14:$AN$41)-ROW('Legislation tool - TO HIDE'!$AM$13)),ROWS('Legislation tool - TO HIDE'!$AO$14:AO28))), "")</f>
        <v/>
      </c>
      <c r="C114" s="172" t="str">
        <f>IF(B114="", "", VLOOKUP(B114,'Legislation tool - TO HIDE'!$B$48:$K$76,3,FALSE))</f>
        <v/>
      </c>
      <c r="D114" s="183" t="str">
        <f>IF(B114="", "", VLOOKUP(B114,'Legislation tool - TO HIDE'!$B$48:$K$76,6,FALSE))</f>
        <v/>
      </c>
      <c r="E114" s="122"/>
      <c r="F114" s="122"/>
      <c r="K114" s="250"/>
    </row>
    <row r="115" spans="2:11" ht="15" x14ac:dyDescent="0.3">
      <c r="B115" s="180" t="str">
        <f>IFERROR(INDEX('Legislation tool - TO HIDE'!$AM$14:$AM$41,_xlfn.AGGREGATE(15,3,('Legislation tool - TO HIDE'!$AN$14:$AN$41="y")/('Legislation tool - TO HIDE'!$AN$14:$AN$41="y")*(ROW('Legislation tool - TO HIDE'!$AN$14:$AN$41)-ROW('Legislation tool - TO HIDE'!$AM$13)),ROWS('Legislation tool - TO HIDE'!$AO$14:AO29))), "")</f>
        <v/>
      </c>
      <c r="C115" s="172" t="str">
        <f>IF(B115="", "", VLOOKUP(B115,'Legislation tool - TO HIDE'!$B$48:$K$76,3,FALSE))</f>
        <v/>
      </c>
      <c r="D115" s="183" t="str">
        <f>IF(B115="", "", VLOOKUP(B115,'Legislation tool - TO HIDE'!$B$48:$K$76,6,FALSE))</f>
        <v/>
      </c>
      <c r="E115" s="122"/>
      <c r="F115" s="122"/>
      <c r="K115" s="250"/>
    </row>
    <row r="116" spans="2:11" ht="15" x14ac:dyDescent="0.3">
      <c r="B116" s="180" t="str">
        <f>IFERROR(INDEX('Legislation tool - TO HIDE'!$AM$14:$AM$41,_xlfn.AGGREGATE(15,3,('Legislation tool - TO HIDE'!$AN$14:$AN$41="y")/('Legislation tool - TO HIDE'!$AN$14:$AN$41="y")*(ROW('Legislation tool - TO HIDE'!$AN$14:$AN$41)-ROW('Legislation tool - TO HIDE'!$AM$13)),ROWS('Legislation tool - TO HIDE'!$AO$14:AO30))), "")</f>
        <v/>
      </c>
      <c r="C116" s="172" t="str">
        <f>IF(B116="", "", VLOOKUP(B116,'Legislation tool - TO HIDE'!$B$48:$K$76,3,FALSE))</f>
        <v/>
      </c>
      <c r="D116" s="183" t="str">
        <f>IF(B116="", "", VLOOKUP(B116,'Legislation tool - TO HIDE'!$B$48:$K$76,6,FALSE))</f>
        <v/>
      </c>
      <c r="E116" s="122"/>
      <c r="F116" s="122"/>
      <c r="K116" s="250"/>
    </row>
    <row r="117" spans="2:11" ht="15" x14ac:dyDescent="0.3">
      <c r="B117" s="180" t="str">
        <f>IFERROR(INDEX('Legislation tool - TO HIDE'!$AM$14:$AM$41,_xlfn.AGGREGATE(15,3,('Legislation tool - TO HIDE'!$AN$14:$AN$41="y")/('Legislation tool - TO HIDE'!$AN$14:$AN$41="y")*(ROW('Legislation tool - TO HIDE'!$AN$14:$AN$41)-ROW('Legislation tool - TO HIDE'!$AM$13)),ROWS('Legislation tool - TO HIDE'!$AO$14:AO31))), "")</f>
        <v/>
      </c>
      <c r="C117" s="172" t="str">
        <f>IF(B117="", "", VLOOKUP(B117,'Legislation tool - TO HIDE'!$B$48:$K$76,3,FALSE))</f>
        <v/>
      </c>
      <c r="D117" s="183" t="str">
        <f>IF(B117="", "", VLOOKUP(B117,'Legislation tool - TO HIDE'!$B$48:$K$76,6,FALSE))</f>
        <v/>
      </c>
      <c r="E117" s="122"/>
      <c r="F117" s="122"/>
      <c r="K117" s="250"/>
    </row>
    <row r="118" spans="2:11" ht="15" x14ac:dyDescent="0.3">
      <c r="B118" s="180" t="str">
        <f>IFERROR(INDEX('Legislation tool - TO HIDE'!$AM$14:$AM$41,_xlfn.AGGREGATE(15,3,('Legislation tool - TO HIDE'!$AN$14:$AN$41="y")/('Legislation tool - TO HIDE'!$AN$14:$AN$41="y")*(ROW('Legislation tool - TO HIDE'!$AN$14:$AN$41)-ROW('Legislation tool - TO HIDE'!$AM$13)),ROWS('Legislation tool - TO HIDE'!$AO$14:AO32))), "")</f>
        <v/>
      </c>
      <c r="C118" s="172" t="str">
        <f>IF(B118="", "", VLOOKUP(B118,'Legislation tool - TO HIDE'!$B$48:$K$76,3,FALSE))</f>
        <v/>
      </c>
      <c r="D118" s="183" t="str">
        <f>IF(B118="", "", VLOOKUP(B118,'Legislation tool - TO HIDE'!$B$48:$K$76,6,FALSE))</f>
        <v/>
      </c>
      <c r="E118" s="122"/>
      <c r="F118" s="122"/>
      <c r="K118" s="250"/>
    </row>
    <row r="119" spans="2:11" ht="15" x14ac:dyDescent="0.3">
      <c r="B119" s="180" t="str">
        <f>IFERROR(INDEX('Legislation tool - TO HIDE'!$AM$14:$AM$41,_xlfn.AGGREGATE(15,3,('Legislation tool - TO HIDE'!$AN$14:$AN$41="y")/('Legislation tool - TO HIDE'!$AN$14:$AN$41="y")*(ROW('Legislation tool - TO HIDE'!$AN$14:$AN$41)-ROW('Legislation tool - TO HIDE'!$AM$13)),ROWS('Legislation tool - TO HIDE'!$AO$14:AO33))), "")</f>
        <v/>
      </c>
      <c r="C119" s="172" t="str">
        <f>IF(B119="", "", VLOOKUP(B119,'Legislation tool - TO HIDE'!$B$48:$K$76,3,FALSE))</f>
        <v/>
      </c>
      <c r="D119" s="183" t="str">
        <f>IF(B119="", "", VLOOKUP(B119,'Legislation tool - TO HIDE'!$B$48:$K$76,6,FALSE))</f>
        <v/>
      </c>
      <c r="E119" s="122"/>
      <c r="F119" s="122"/>
      <c r="K119" s="250"/>
    </row>
    <row r="120" spans="2:11" ht="15" x14ac:dyDescent="0.3">
      <c r="B120" s="180" t="str">
        <f>IFERROR(INDEX('Legislation tool - TO HIDE'!$AM$14:$AM$41,_xlfn.AGGREGATE(15,3,('Legislation tool - TO HIDE'!$AN$14:$AN$41="y")/('Legislation tool - TO HIDE'!$AN$14:$AN$41="y")*(ROW('Legislation tool - TO HIDE'!$AN$14:$AN$41)-ROW('Legislation tool - TO HIDE'!$AM$13)),ROWS('Legislation tool - TO HIDE'!$AO$14:AO34))), "")</f>
        <v/>
      </c>
      <c r="C120" s="172" t="str">
        <f>IF(B120="", "", VLOOKUP(B120,'Legislation tool - TO HIDE'!$B$48:$K$76,3,FALSE))</f>
        <v/>
      </c>
      <c r="D120" s="183" t="str">
        <f>IF(B120="", "", VLOOKUP(B120,'Legislation tool - TO HIDE'!$B$48:$K$76,6,FALSE))</f>
        <v/>
      </c>
      <c r="E120" s="122"/>
      <c r="F120" s="122"/>
      <c r="K120" s="250"/>
    </row>
    <row r="121" spans="2:11" ht="15" x14ac:dyDescent="0.3">
      <c r="B121" s="180" t="str">
        <f>IFERROR(INDEX('Legislation tool - TO HIDE'!$AM$14:$AM$41,_xlfn.AGGREGATE(15,3,('Legislation tool - TO HIDE'!$AN$14:$AN$41="y")/('Legislation tool - TO HIDE'!$AN$14:$AN$41="y")*(ROW('Legislation tool - TO HIDE'!$AN$14:$AN$41)-ROW('Legislation tool - TO HIDE'!$AM$13)),ROWS('Legislation tool - TO HIDE'!$AO$14:AO35))), "")</f>
        <v/>
      </c>
      <c r="C121" s="172" t="str">
        <f>IF(B121="", "", VLOOKUP(B121,'Legislation tool - TO HIDE'!$B$48:$K$76,3,FALSE))</f>
        <v/>
      </c>
      <c r="D121" s="183" t="str">
        <f>IF(B121="", "", VLOOKUP(B121,'Legislation tool - TO HIDE'!$B$48:$K$76,6,FALSE))</f>
        <v/>
      </c>
      <c r="E121" s="122"/>
      <c r="F121" s="122"/>
      <c r="K121" s="250"/>
    </row>
    <row r="122" spans="2:11" ht="15" x14ac:dyDescent="0.3">
      <c r="B122" s="180" t="str">
        <f>IFERROR(INDEX('Legislation tool - TO HIDE'!$AM$14:$AM$41,_xlfn.AGGREGATE(15,3,('Legislation tool - TO HIDE'!$AN$14:$AN$41="y")/('Legislation tool - TO HIDE'!$AN$14:$AN$41="y")*(ROW('Legislation tool - TO HIDE'!$AN$14:$AN$41)-ROW('Legislation tool - TO HIDE'!$AM$13)),ROWS('Legislation tool - TO HIDE'!$AO$14:AO36))), "")</f>
        <v/>
      </c>
      <c r="C122" s="172" t="str">
        <f>IF(B122="", "", VLOOKUP(B122,'Legislation tool - TO HIDE'!$B$48:$K$76,3,FALSE))</f>
        <v/>
      </c>
      <c r="D122" s="183" t="str">
        <f>IF(B122="", "", VLOOKUP(B122,'Legislation tool - TO HIDE'!$B$48:$K$76,6,FALSE))</f>
        <v/>
      </c>
      <c r="E122" s="122"/>
      <c r="F122" s="122"/>
      <c r="K122" s="250"/>
    </row>
    <row r="123" spans="2:11" ht="15" x14ac:dyDescent="0.3">
      <c r="B123" s="180" t="str">
        <f>IFERROR(INDEX('Legislation tool - TO HIDE'!$AM$14:$AM$41,_xlfn.AGGREGATE(15,3,('Legislation tool - TO HIDE'!$AN$14:$AN$41="y")/('Legislation tool - TO HIDE'!$AN$14:$AN$41="y")*(ROW('Legislation tool - TO HIDE'!$AN$14:$AN$41)-ROW('Legislation tool - TO HIDE'!$AM$13)),ROWS('Legislation tool - TO HIDE'!$AO$14:AO37))), "")</f>
        <v/>
      </c>
      <c r="C123" s="172" t="str">
        <f>IF(B123="", "", VLOOKUP(B123,'Legislation tool - TO HIDE'!$B$48:$K$76,3,FALSE))</f>
        <v/>
      </c>
      <c r="D123" s="183" t="str">
        <f>IF(B123="", "", VLOOKUP(B123,'Legislation tool - TO HIDE'!$B$48:$K$76,6,FALSE))</f>
        <v/>
      </c>
      <c r="E123" s="122"/>
      <c r="F123" s="122"/>
      <c r="K123" s="250"/>
    </row>
    <row r="124" spans="2:11" ht="15" x14ac:dyDescent="0.3">
      <c r="B124" s="180" t="str">
        <f>IFERROR(INDEX('Legislation tool - TO HIDE'!$AM$14:$AM$41,_xlfn.AGGREGATE(15,3,('Legislation tool - TO HIDE'!$AN$14:$AN$41="y")/('Legislation tool - TO HIDE'!$AN$14:$AN$41="y")*(ROW('Legislation tool - TO HIDE'!$AN$14:$AN$41)-ROW('Legislation tool - TO HIDE'!$AM$13)),ROWS('Legislation tool - TO HIDE'!$AO$14:AO38))), "")</f>
        <v/>
      </c>
      <c r="C124" s="172" t="str">
        <f>IF(B124="", "", VLOOKUP(B124,'Legislation tool - TO HIDE'!$B$48:$K$76,3,FALSE))</f>
        <v/>
      </c>
      <c r="D124" s="183" t="str">
        <f>IF(B124="", "", VLOOKUP(B124,'Legislation tool - TO HIDE'!$B$48:$K$76,6,FALSE))</f>
        <v/>
      </c>
      <c r="E124" s="122"/>
      <c r="F124" s="122"/>
      <c r="K124" s="250"/>
    </row>
    <row r="125" spans="2:11" ht="15" x14ac:dyDescent="0.3">
      <c r="B125" s="180" t="str">
        <f>IFERROR(INDEX('Legislation tool - TO HIDE'!$AM$14:$AM$41,_xlfn.AGGREGATE(15,3,('Legislation tool - TO HIDE'!$AN$14:$AN$41="y")/('Legislation tool - TO HIDE'!$AN$14:$AN$41="y")*(ROW('Legislation tool - TO HIDE'!$AN$14:$AN$41)-ROW('Legislation tool - TO HIDE'!$AM$13)),ROWS('Legislation tool - TO HIDE'!$AO$14:AO39))), "")</f>
        <v/>
      </c>
      <c r="C125" s="172" t="str">
        <f>IF(B125="", "", VLOOKUP(B125,'Legislation tool - TO HIDE'!$B$48:$K$76,3,FALSE))</f>
        <v/>
      </c>
      <c r="D125" s="183" t="str">
        <f>IF(B125="", "", VLOOKUP(B125,'Legislation tool - TO HIDE'!$B$48:$K$76,6,FALSE))</f>
        <v/>
      </c>
      <c r="E125" s="122"/>
      <c r="F125" s="122"/>
      <c r="K125" s="250"/>
    </row>
    <row r="126" spans="2:11" ht="15" x14ac:dyDescent="0.3">
      <c r="B126" s="180" t="str">
        <f>IFERROR(INDEX('Legislation tool - TO HIDE'!$AM$14:$AM$41,_xlfn.AGGREGATE(15,3,('Legislation tool - TO HIDE'!$AN$14:$AN$41="y")/('Legislation tool - TO HIDE'!$AN$14:$AN$41="y")*(ROW('Legislation tool - TO HIDE'!$AN$14:$AN$41)-ROW('Legislation tool - TO HIDE'!$AM$13)),ROWS('Legislation tool - TO HIDE'!$AO$14:AO40))), "")</f>
        <v/>
      </c>
      <c r="C126" s="172" t="str">
        <f>IF(B126="", "", VLOOKUP(B126,'Legislation tool - TO HIDE'!$B$48:$K$76,3,FALSE))</f>
        <v/>
      </c>
      <c r="D126" s="183" t="str">
        <f>IF(B126="", "", VLOOKUP(B126,'Legislation tool - TO HIDE'!$B$48:$K$76,6,FALSE))</f>
        <v/>
      </c>
      <c r="E126" s="122"/>
      <c r="F126" s="122"/>
      <c r="K126" s="250"/>
    </row>
    <row r="127" spans="2:11" ht="15" x14ac:dyDescent="0.3">
      <c r="B127" s="180" t="str">
        <f>IFERROR(INDEX('Legislation tool - TO HIDE'!$AM$14:$AM$41,_xlfn.AGGREGATE(15,3,('Legislation tool - TO HIDE'!$AN$14:$AN$41="y")/('Legislation tool - TO HIDE'!$AN$14:$AN$41="y")*(ROW('Legislation tool - TO HIDE'!$AN$14:$AN$41)-ROW('Legislation tool - TO HIDE'!$AM$13)),ROWS('Legislation tool - TO HIDE'!$AO$14:AO41))), "")</f>
        <v/>
      </c>
      <c r="C127" s="172" t="str">
        <f>IF(B127="", "", VLOOKUP(B127,'Legislation tool - TO HIDE'!$B$48:$K$76,3,FALSE))</f>
        <v/>
      </c>
      <c r="D127" s="183" t="str">
        <f>IF(B127="", "", VLOOKUP(B127,'Legislation tool - TO HIDE'!$B$48:$K$76,6,FALSE))</f>
        <v/>
      </c>
      <c r="E127" s="122"/>
      <c r="F127" s="122"/>
      <c r="K127" s="250"/>
    </row>
    <row r="128" spans="2:11" ht="15" x14ac:dyDescent="0.3">
      <c r="B128" s="180" t="str">
        <f>IFERROR(INDEX('Legislation tool - TO HIDE'!$AM$14:$AM$41,_xlfn.AGGREGATE(15,3,('Legislation tool - TO HIDE'!$AN$14:$AN$41="y")/('Legislation tool - TO HIDE'!$AN$14:$AN$41="y")*(ROW('Legislation tool - TO HIDE'!$AN$14:$AN$41)-ROW('Legislation tool - TO HIDE'!$AM$13)),ROWS('Legislation tool - TO HIDE'!$AO$14:AO42))), "")</f>
        <v/>
      </c>
      <c r="C128" s="172" t="str">
        <f>IF(B128="", "", VLOOKUP(B128,'Legislation tool - TO HIDE'!$B$48:$K$76,3,FALSE))</f>
        <v/>
      </c>
      <c r="D128" s="183" t="str">
        <f>IF(B128="", "", VLOOKUP(B128,'Legislation tool - TO HIDE'!$B$48:$K$76,6,FALSE))</f>
        <v/>
      </c>
      <c r="E128" s="122"/>
      <c r="F128" s="122"/>
      <c r="K128" s="250"/>
    </row>
    <row r="129" spans="2:11" ht="15" x14ac:dyDescent="0.3">
      <c r="B129" s="122"/>
      <c r="C129" s="156"/>
      <c r="D129" s="156"/>
      <c r="E129" s="156"/>
      <c r="F129" s="156"/>
      <c r="K129" s="156"/>
    </row>
    <row r="130" spans="2:11" ht="15" x14ac:dyDescent="0.3">
      <c r="B130" s="55" t="s">
        <v>256</v>
      </c>
      <c r="C130" s="55"/>
      <c r="D130" s="154"/>
      <c r="E130" s="55"/>
      <c r="F130" s="55"/>
      <c r="K130" s="55"/>
    </row>
    <row r="131" spans="2:11" ht="15" x14ac:dyDescent="0.3">
      <c r="B131" s="55"/>
      <c r="C131" s="55"/>
      <c r="D131" s="154"/>
      <c r="E131" s="55"/>
      <c r="F131" s="55"/>
      <c r="K131" s="55"/>
    </row>
    <row r="132" spans="2:11" ht="66.2" customHeight="1" x14ac:dyDescent="0.3">
      <c r="B132" s="157" t="s">
        <v>330</v>
      </c>
      <c r="C132" s="157" t="s">
        <v>331</v>
      </c>
      <c r="D132" s="157" t="s">
        <v>332</v>
      </c>
      <c r="E132" s="304" t="s">
        <v>252</v>
      </c>
      <c r="F132" s="305"/>
    </row>
    <row r="133" spans="2:11" ht="51" customHeight="1" x14ac:dyDescent="0.3">
      <c r="B133" s="160" t="s">
        <v>600</v>
      </c>
      <c r="C133" s="160" t="s">
        <v>600</v>
      </c>
      <c r="D133" s="160" t="s">
        <v>600</v>
      </c>
      <c r="E133" s="328"/>
      <c r="F133" s="330"/>
    </row>
    <row r="134" spans="2:11" ht="20.25" customHeight="1" x14ac:dyDescent="0.3">
      <c r="B134" s="124" t="s">
        <v>244</v>
      </c>
      <c r="C134" s="124" t="s">
        <v>258</v>
      </c>
      <c r="D134" s="173" t="s">
        <v>312</v>
      </c>
      <c r="E134" s="299" t="s">
        <v>162</v>
      </c>
      <c r="F134" s="299"/>
    </row>
    <row r="135" spans="2:11" ht="15" x14ac:dyDescent="0.3">
      <c r="B135" s="52"/>
      <c r="C135" s="52"/>
      <c r="D135" s="52"/>
      <c r="E135" s="301"/>
      <c r="F135" s="301"/>
    </row>
    <row r="136" spans="2:11" ht="16.5" customHeight="1" x14ac:dyDescent="0.3"/>
    <row r="137" spans="2:11" ht="16.5" customHeight="1" x14ac:dyDescent="0.3">
      <c r="B137" s="55" t="s">
        <v>608</v>
      </c>
    </row>
    <row r="138" spans="2:11" ht="16.5" customHeight="1" x14ac:dyDescent="0.3"/>
    <row r="139" spans="2:11" ht="15" x14ac:dyDescent="0.3">
      <c r="B139" s="294" t="s">
        <v>350</v>
      </c>
      <c r="C139" s="294"/>
      <c r="D139" s="294"/>
      <c r="E139" s="294"/>
      <c r="F139" s="294"/>
    </row>
    <row r="140" spans="2:11" ht="15" x14ac:dyDescent="0.3">
      <c r="B140" s="122"/>
      <c r="C140" s="122"/>
      <c r="D140" s="168"/>
      <c r="E140" s="122"/>
      <c r="F140" s="122"/>
      <c r="K140" s="250"/>
    </row>
    <row r="141" spans="2:11" ht="15" x14ac:dyDescent="0.3">
      <c r="B141" s="155" t="s">
        <v>151</v>
      </c>
      <c r="C141" s="182" t="s">
        <v>450</v>
      </c>
      <c r="D141" s="182" t="s">
        <v>594</v>
      </c>
      <c r="E141" s="122"/>
      <c r="F141" s="122"/>
      <c r="K141" s="250"/>
    </row>
    <row r="142" spans="2:11" ht="15" x14ac:dyDescent="0.3">
      <c r="B142" s="180" t="str">
        <f>IFERROR(INDEX('Legislation tool - TO HIDE'!$AM$14:$AM$41,_xlfn.AGGREGATE(15,3,('Legislation tool - TO HIDE'!$AN$14:$AN$41="y")/('Legislation tool - TO HIDE'!$AN$14:$AN$41="y")*(ROW('Legislation tool - TO HIDE'!$AN$14:$AN$41)-ROW('Legislation tool - TO HIDE'!$AM$13)),ROWS('Legislation tool - TO HIDE'!$AO$14:AO14))), "")</f>
        <v/>
      </c>
      <c r="C142" s="172" t="str">
        <f>IF(B142="", "", VLOOKUP(B142,'Legislation tool - TO HIDE'!$B$48:$K$76,3,FALSE))</f>
        <v/>
      </c>
      <c r="D142" s="183" t="str">
        <f>IF(B142="", "", VLOOKUP(B142,'Legislation tool - TO HIDE'!$B$48:$K$76,7,FALSE))</f>
        <v/>
      </c>
      <c r="E142" s="122"/>
      <c r="F142" s="122"/>
      <c r="K142" s="250"/>
    </row>
    <row r="143" spans="2:11" ht="15" x14ac:dyDescent="0.3">
      <c r="B143" s="180" t="str">
        <f>IFERROR(INDEX('Legislation tool - TO HIDE'!$AM$14:$AM$41,_xlfn.AGGREGATE(15,3,('Legislation tool - TO HIDE'!$AN$14:$AN$41="y")/('Legislation tool - TO HIDE'!$AN$14:$AN$41="y")*(ROW('Legislation tool - TO HIDE'!$AN$14:$AN$41)-ROW('Legislation tool - TO HIDE'!$AM$13)),ROWS('Legislation tool - TO HIDE'!$AO$14:AO15))), "")</f>
        <v/>
      </c>
      <c r="C143" s="172" t="str">
        <f>IF(B143="", "", VLOOKUP(B143,'Legislation tool - TO HIDE'!$B$48:$K$76,3,FALSE))</f>
        <v/>
      </c>
      <c r="D143" s="183" t="str">
        <f>IF(B143="", "", VLOOKUP(B143,'Legislation tool - TO HIDE'!$B$48:$K$76,7,FALSE))</f>
        <v/>
      </c>
      <c r="E143" s="122"/>
      <c r="F143" s="122"/>
      <c r="K143" s="250"/>
    </row>
    <row r="144" spans="2:11" ht="15" x14ac:dyDescent="0.3">
      <c r="B144" s="180" t="str">
        <f>IFERROR(INDEX('Legislation tool - TO HIDE'!$AM$14:$AM$41,_xlfn.AGGREGATE(15,3,('Legislation tool - TO HIDE'!$AN$14:$AN$41="y")/('Legislation tool - TO HIDE'!$AN$14:$AN$41="y")*(ROW('Legislation tool - TO HIDE'!$AN$14:$AN$41)-ROW('Legislation tool - TO HIDE'!$AM$13)),ROWS('Legislation tool - TO HIDE'!$AO$14:AO16))), "")</f>
        <v/>
      </c>
      <c r="C144" s="172" t="str">
        <f>IF(B144="", "", VLOOKUP(B144,'Legislation tool - TO HIDE'!$B$48:$K$76,3,FALSE))</f>
        <v/>
      </c>
      <c r="D144" s="183" t="str">
        <f>IF(B144="", "", VLOOKUP(B144,'Legislation tool - TO HIDE'!$B$48:$K$76,7,FALSE))</f>
        <v/>
      </c>
      <c r="E144" s="122"/>
      <c r="F144" s="122"/>
      <c r="K144" s="250"/>
    </row>
    <row r="145" spans="2:11" ht="15" x14ac:dyDescent="0.3">
      <c r="B145" s="180" t="str">
        <f>IFERROR(INDEX('Legislation tool - TO HIDE'!$AM$14:$AM$41,_xlfn.AGGREGATE(15,3,('Legislation tool - TO HIDE'!$AN$14:$AN$41="y")/('Legislation tool - TO HIDE'!$AN$14:$AN$41="y")*(ROW('Legislation tool - TO HIDE'!$AN$14:$AN$41)-ROW('Legislation tool - TO HIDE'!$AM$13)),ROWS('Legislation tool - TO HIDE'!$AO$14:AO17))), "")</f>
        <v/>
      </c>
      <c r="C145" s="172" t="str">
        <f>IF(B145="", "", VLOOKUP(B145,'Legislation tool - TO HIDE'!$B$48:$K$76,3,FALSE))</f>
        <v/>
      </c>
      <c r="D145" s="183" t="str">
        <f>IF(B145="", "", VLOOKUP(B145,'Legislation tool - TO HIDE'!$B$48:$K$76,7,FALSE))</f>
        <v/>
      </c>
      <c r="E145" s="122"/>
      <c r="F145" s="122"/>
      <c r="K145" s="250"/>
    </row>
    <row r="146" spans="2:11" ht="15" x14ac:dyDescent="0.3">
      <c r="B146" s="180" t="str">
        <f>IFERROR(INDEX('Legislation tool - TO HIDE'!$AM$14:$AM$41,_xlfn.AGGREGATE(15,3,('Legislation tool - TO HIDE'!$AN$14:$AN$41="y")/('Legislation tool - TO HIDE'!$AN$14:$AN$41="y")*(ROW('Legislation tool - TO HIDE'!$AN$14:$AN$41)-ROW('Legislation tool - TO HIDE'!$AM$13)),ROWS('Legislation tool - TO HIDE'!$AO$14:AO18))), "")</f>
        <v/>
      </c>
      <c r="C146" s="172" t="str">
        <f>IF(B146="", "", VLOOKUP(B146,'Legislation tool - TO HIDE'!$B$48:$K$76,3,FALSE))</f>
        <v/>
      </c>
      <c r="D146" s="183" t="str">
        <f>IF(B146="", "", VLOOKUP(B146,'Legislation tool - TO HIDE'!$B$48:$K$76,7,FALSE))</f>
        <v/>
      </c>
      <c r="E146" s="122"/>
      <c r="F146" s="122"/>
      <c r="K146" s="250"/>
    </row>
    <row r="147" spans="2:11" ht="15" x14ac:dyDescent="0.3">
      <c r="B147" s="180" t="str">
        <f>IFERROR(INDEX('Legislation tool - TO HIDE'!$AM$14:$AM$41,_xlfn.AGGREGATE(15,3,('Legislation tool - TO HIDE'!$AN$14:$AN$41="y")/('Legislation tool - TO HIDE'!$AN$14:$AN$41="y")*(ROW('Legislation tool - TO HIDE'!$AN$14:$AN$41)-ROW('Legislation tool - TO HIDE'!$AM$13)),ROWS('Legislation tool - TO HIDE'!$AO$14:AO19))), "")</f>
        <v/>
      </c>
      <c r="C147" s="172" t="str">
        <f>IF(B147="", "", VLOOKUP(B147,'Legislation tool - TO HIDE'!$B$48:$K$76,3,FALSE))</f>
        <v/>
      </c>
      <c r="D147" s="183" t="str">
        <f>IF(B147="", "", VLOOKUP(B147,'Legislation tool - TO HIDE'!$B$48:$K$76,7,FALSE))</f>
        <v/>
      </c>
      <c r="E147" s="122"/>
      <c r="F147" s="122"/>
      <c r="K147" s="250"/>
    </row>
    <row r="148" spans="2:11" ht="15" x14ac:dyDescent="0.3">
      <c r="B148" s="180" t="str">
        <f>IFERROR(INDEX('Legislation tool - TO HIDE'!$AM$14:$AM$41,_xlfn.AGGREGATE(15,3,('Legislation tool - TO HIDE'!$AN$14:$AN$41="y")/('Legislation tool - TO HIDE'!$AN$14:$AN$41="y")*(ROW('Legislation tool - TO HIDE'!$AN$14:$AN$41)-ROW('Legislation tool - TO HIDE'!$AM$13)),ROWS('Legislation tool - TO HIDE'!$AO$14:AO20))), "")</f>
        <v/>
      </c>
      <c r="C148" s="172" t="str">
        <f>IF(B148="", "", VLOOKUP(B148,'Legislation tool - TO HIDE'!$B$48:$K$76,3,FALSE))</f>
        <v/>
      </c>
      <c r="D148" s="183" t="str">
        <f>IF(B148="", "", VLOOKUP(B148,'Legislation tool - TO HIDE'!$B$48:$K$76,7,FALSE))</f>
        <v/>
      </c>
      <c r="E148" s="122"/>
      <c r="F148" s="122"/>
      <c r="K148" s="250"/>
    </row>
    <row r="149" spans="2:11" ht="15" x14ac:dyDescent="0.3">
      <c r="B149" s="180" t="str">
        <f>IFERROR(INDEX('Legislation tool - TO HIDE'!$AM$14:$AM$41,_xlfn.AGGREGATE(15,3,('Legislation tool - TO HIDE'!$AN$14:$AN$41="y")/('Legislation tool - TO HIDE'!$AN$14:$AN$41="y")*(ROW('Legislation tool - TO HIDE'!$AN$14:$AN$41)-ROW('Legislation tool - TO HIDE'!$AM$13)),ROWS('Legislation tool - TO HIDE'!$AO$14:AO21))), "")</f>
        <v/>
      </c>
      <c r="C149" s="172" t="str">
        <f>IF(B149="", "", VLOOKUP(B149,'Legislation tool - TO HIDE'!$B$48:$K$76,3,FALSE))</f>
        <v/>
      </c>
      <c r="D149" s="183" t="str">
        <f>IF(B149="", "", VLOOKUP(B149,'Legislation tool - TO HIDE'!$B$48:$K$76,7,FALSE))</f>
        <v/>
      </c>
      <c r="E149" s="122"/>
      <c r="F149" s="122"/>
      <c r="K149" s="250"/>
    </row>
    <row r="150" spans="2:11" ht="15" x14ac:dyDescent="0.3">
      <c r="B150" s="180" t="str">
        <f>IFERROR(INDEX('Legislation tool - TO HIDE'!$AM$14:$AM$41,_xlfn.AGGREGATE(15,3,('Legislation tool - TO HIDE'!$AN$14:$AN$41="y")/('Legislation tool - TO HIDE'!$AN$14:$AN$41="y")*(ROW('Legislation tool - TO HIDE'!$AN$14:$AN$41)-ROW('Legislation tool - TO HIDE'!$AM$13)),ROWS('Legislation tool - TO HIDE'!$AO$14:AO22))), "")</f>
        <v/>
      </c>
      <c r="C150" s="172" t="str">
        <f>IF(B150="", "", VLOOKUP(B150,'Legislation tool - TO HIDE'!$B$48:$K$76,3,FALSE))</f>
        <v/>
      </c>
      <c r="D150" s="183" t="str">
        <f>IF(B150="", "", VLOOKUP(B150,'Legislation tool - TO HIDE'!$B$48:$K$76,7,FALSE))</f>
        <v/>
      </c>
      <c r="E150" s="122"/>
      <c r="F150" s="122"/>
      <c r="K150" s="250"/>
    </row>
    <row r="151" spans="2:11" ht="15" x14ac:dyDescent="0.3">
      <c r="B151" s="180" t="str">
        <f>IFERROR(INDEX('Legislation tool - TO HIDE'!$AM$14:$AM$41,_xlfn.AGGREGATE(15,3,('Legislation tool - TO HIDE'!$AN$14:$AN$41="y")/('Legislation tool - TO HIDE'!$AN$14:$AN$41="y")*(ROW('Legislation tool - TO HIDE'!$AN$14:$AN$41)-ROW('Legislation tool - TO HIDE'!$AM$13)),ROWS('Legislation tool - TO HIDE'!$AO$14:AO23))), "")</f>
        <v/>
      </c>
      <c r="C151" s="172" t="str">
        <f>IF(B151="", "", VLOOKUP(B151,'Legislation tool - TO HIDE'!$B$48:$K$76,3,FALSE))</f>
        <v/>
      </c>
      <c r="D151" s="183" t="str">
        <f>IF(B151="", "", VLOOKUP(B151,'Legislation tool - TO HIDE'!$B$48:$K$76,7,FALSE))</f>
        <v/>
      </c>
      <c r="E151" s="122"/>
      <c r="F151" s="122"/>
      <c r="K151" s="250"/>
    </row>
    <row r="152" spans="2:11" ht="15" x14ac:dyDescent="0.3">
      <c r="B152" s="180" t="str">
        <f>IFERROR(INDEX('Legislation tool - TO HIDE'!$AM$14:$AM$41,_xlfn.AGGREGATE(15,3,('Legislation tool - TO HIDE'!$AN$14:$AN$41="y")/('Legislation tool - TO HIDE'!$AN$14:$AN$41="y")*(ROW('Legislation tool - TO HIDE'!$AN$14:$AN$41)-ROW('Legislation tool - TO HIDE'!$AM$13)),ROWS('Legislation tool - TO HIDE'!$AO$14:AO24))), "")</f>
        <v/>
      </c>
      <c r="C152" s="172" t="str">
        <f>IF(B152="", "", VLOOKUP(B152,'Legislation tool - TO HIDE'!$B$48:$K$76,3,FALSE))</f>
        <v/>
      </c>
      <c r="D152" s="183" t="str">
        <f>IF(B152="", "", VLOOKUP(B152,'Legislation tool - TO HIDE'!$B$48:$K$76,7,FALSE))</f>
        <v/>
      </c>
      <c r="E152" s="122"/>
      <c r="F152" s="122"/>
      <c r="K152" s="250"/>
    </row>
    <row r="153" spans="2:11" ht="15" x14ac:dyDescent="0.3">
      <c r="B153" s="180" t="str">
        <f>IFERROR(INDEX('Legislation tool - TO HIDE'!$AM$14:$AM$41,_xlfn.AGGREGATE(15,3,('Legislation tool - TO HIDE'!$AN$14:$AN$41="y")/('Legislation tool - TO HIDE'!$AN$14:$AN$41="y")*(ROW('Legislation tool - TO HIDE'!$AN$14:$AN$41)-ROW('Legislation tool - TO HIDE'!$AM$13)),ROWS('Legislation tool - TO HIDE'!$AO$14:AO25))), "")</f>
        <v/>
      </c>
      <c r="C153" s="172" t="str">
        <f>IF(B153="", "", VLOOKUP(B153,'Legislation tool - TO HIDE'!$B$48:$K$76,3,FALSE))</f>
        <v/>
      </c>
      <c r="D153" s="183" t="str">
        <f>IF(B153="", "", VLOOKUP(B153,'Legislation tool - TO HIDE'!$B$48:$K$76,7,FALSE))</f>
        <v/>
      </c>
      <c r="E153" s="122"/>
      <c r="F153" s="122"/>
      <c r="K153" s="250"/>
    </row>
    <row r="154" spans="2:11" ht="15" x14ac:dyDescent="0.3">
      <c r="B154" s="180" t="str">
        <f>IFERROR(INDEX('Legislation tool - TO HIDE'!$AM$14:$AM$41,_xlfn.AGGREGATE(15,3,('Legislation tool - TO HIDE'!$AN$14:$AN$41="y")/('Legislation tool - TO HIDE'!$AN$14:$AN$41="y")*(ROW('Legislation tool - TO HIDE'!$AN$14:$AN$41)-ROW('Legislation tool - TO HIDE'!$AM$13)),ROWS('Legislation tool - TO HIDE'!$AO$14:AO26))), "")</f>
        <v/>
      </c>
      <c r="C154" s="172" t="str">
        <f>IF(B154="", "", VLOOKUP(B154,'Legislation tool - TO HIDE'!$B$48:$K$76,3,FALSE))</f>
        <v/>
      </c>
      <c r="D154" s="183" t="str">
        <f>IF(B154="", "", VLOOKUP(B154,'Legislation tool - TO HIDE'!$B$48:$K$76,7,FALSE))</f>
        <v/>
      </c>
      <c r="E154" s="122"/>
      <c r="F154" s="122"/>
      <c r="K154" s="250"/>
    </row>
    <row r="155" spans="2:11" ht="15" x14ac:dyDescent="0.3">
      <c r="B155" s="180" t="str">
        <f>IFERROR(INDEX('Legislation tool - TO HIDE'!$AM$14:$AM$41,_xlfn.AGGREGATE(15,3,('Legislation tool - TO HIDE'!$AN$14:$AN$41="y")/('Legislation tool - TO HIDE'!$AN$14:$AN$41="y")*(ROW('Legislation tool - TO HIDE'!$AN$14:$AN$41)-ROW('Legislation tool - TO HIDE'!$AM$13)),ROWS('Legislation tool - TO HIDE'!$AO$14:AO27))), "")</f>
        <v/>
      </c>
      <c r="C155" s="172" t="str">
        <f>IF(B155="", "", VLOOKUP(B155,'Legislation tool - TO HIDE'!$B$48:$K$76,3,FALSE))</f>
        <v/>
      </c>
      <c r="D155" s="183" t="str">
        <f>IF(B155="", "", VLOOKUP(B155,'Legislation tool - TO HIDE'!$B$48:$K$76,7,FALSE))</f>
        <v/>
      </c>
      <c r="E155" s="122"/>
      <c r="F155" s="122"/>
      <c r="K155" s="250"/>
    </row>
    <row r="156" spans="2:11" ht="15" x14ac:dyDescent="0.3">
      <c r="B156" s="180" t="str">
        <f>IFERROR(INDEX('Legislation tool - TO HIDE'!$AM$14:$AM$41,_xlfn.AGGREGATE(15,3,('Legislation tool - TO HIDE'!$AN$14:$AN$41="y")/('Legislation tool - TO HIDE'!$AN$14:$AN$41="y")*(ROW('Legislation tool - TO HIDE'!$AN$14:$AN$41)-ROW('Legislation tool - TO HIDE'!$AM$13)),ROWS('Legislation tool - TO HIDE'!$AO$14:AO28))), "")</f>
        <v/>
      </c>
      <c r="C156" s="172" t="str">
        <f>IF(B156="", "", VLOOKUP(B156,'Legislation tool - TO HIDE'!$B$48:$K$76,3,FALSE))</f>
        <v/>
      </c>
      <c r="D156" s="183" t="str">
        <f>IF(B156="", "", VLOOKUP(B156,'Legislation tool - TO HIDE'!$B$48:$K$76,7,FALSE))</f>
        <v/>
      </c>
      <c r="E156" s="122"/>
      <c r="F156" s="122"/>
      <c r="K156" s="250"/>
    </row>
    <row r="157" spans="2:11" ht="15" x14ac:dyDescent="0.3">
      <c r="B157" s="180" t="str">
        <f>IFERROR(INDEX('Legislation tool - TO HIDE'!$AM$14:$AM$41,_xlfn.AGGREGATE(15,3,('Legislation tool - TO HIDE'!$AN$14:$AN$41="y")/('Legislation tool - TO HIDE'!$AN$14:$AN$41="y")*(ROW('Legislation tool - TO HIDE'!$AN$14:$AN$41)-ROW('Legislation tool - TO HIDE'!$AM$13)),ROWS('Legislation tool - TO HIDE'!$AO$14:AO29))), "")</f>
        <v/>
      </c>
      <c r="C157" s="172" t="str">
        <f>IF(B157="", "", VLOOKUP(B157,'Legislation tool - TO HIDE'!$B$48:$K$76,3,FALSE))</f>
        <v/>
      </c>
      <c r="D157" s="183" t="str">
        <f>IF(B157="", "", VLOOKUP(B157,'Legislation tool - TO HIDE'!$B$48:$K$76,7,FALSE))</f>
        <v/>
      </c>
      <c r="E157" s="122"/>
      <c r="F157" s="122"/>
      <c r="K157" s="250"/>
    </row>
    <row r="158" spans="2:11" ht="15" x14ac:dyDescent="0.3">
      <c r="B158" s="180" t="str">
        <f>IFERROR(INDEX('Legislation tool - TO HIDE'!$AM$14:$AM$41,_xlfn.AGGREGATE(15,3,('Legislation tool - TO HIDE'!$AN$14:$AN$41="y")/('Legislation tool - TO HIDE'!$AN$14:$AN$41="y")*(ROW('Legislation tool - TO HIDE'!$AN$14:$AN$41)-ROW('Legislation tool - TO HIDE'!$AM$13)),ROWS('Legislation tool - TO HIDE'!$AO$14:AO30))), "")</f>
        <v/>
      </c>
      <c r="C158" s="172" t="str">
        <f>IF(B158="", "", VLOOKUP(B158,'Legislation tool - TO HIDE'!$B$48:$K$76,3,FALSE))</f>
        <v/>
      </c>
      <c r="D158" s="183" t="str">
        <f>IF(B158="", "", VLOOKUP(B158,'Legislation tool - TO HIDE'!$B$48:$K$76,7,FALSE))</f>
        <v/>
      </c>
      <c r="E158" s="122"/>
      <c r="F158" s="122"/>
      <c r="K158" s="250"/>
    </row>
    <row r="159" spans="2:11" ht="15" x14ac:dyDescent="0.3">
      <c r="B159" s="180" t="str">
        <f>IFERROR(INDEX('Legislation tool - TO HIDE'!$AM$14:$AM$41,_xlfn.AGGREGATE(15,3,('Legislation tool - TO HIDE'!$AN$14:$AN$41="y")/('Legislation tool - TO HIDE'!$AN$14:$AN$41="y")*(ROW('Legislation tool - TO HIDE'!$AN$14:$AN$41)-ROW('Legislation tool - TO HIDE'!$AM$13)),ROWS('Legislation tool - TO HIDE'!$AO$14:AO31))), "")</f>
        <v/>
      </c>
      <c r="C159" s="172" t="str">
        <f>IF(B159="", "", VLOOKUP(B159,'Legislation tool - TO HIDE'!$B$48:$K$76,3,FALSE))</f>
        <v/>
      </c>
      <c r="D159" s="183" t="str">
        <f>IF(B159="", "", VLOOKUP(B159,'Legislation tool - TO HIDE'!$B$48:$K$76,7,FALSE))</f>
        <v/>
      </c>
      <c r="E159" s="122"/>
      <c r="F159" s="122"/>
      <c r="K159" s="250"/>
    </row>
    <row r="160" spans="2:11" ht="15" x14ac:dyDescent="0.3">
      <c r="B160" s="180" t="str">
        <f>IFERROR(INDEX('Legislation tool - TO HIDE'!$AM$14:$AM$41,_xlfn.AGGREGATE(15,3,('Legislation tool - TO HIDE'!$AN$14:$AN$41="y")/('Legislation tool - TO HIDE'!$AN$14:$AN$41="y")*(ROW('Legislation tool - TO HIDE'!$AN$14:$AN$41)-ROW('Legislation tool - TO HIDE'!$AM$13)),ROWS('Legislation tool - TO HIDE'!$AO$14:AO32))), "")</f>
        <v/>
      </c>
      <c r="C160" s="172" t="str">
        <f>IF(B160="", "", VLOOKUP(B160,'Legislation tool - TO HIDE'!$B$48:$K$76,3,FALSE))</f>
        <v/>
      </c>
      <c r="D160" s="183" t="str">
        <f>IF(B160="", "", VLOOKUP(B160,'Legislation tool - TO HIDE'!$B$48:$K$76,7,FALSE))</f>
        <v/>
      </c>
      <c r="E160" s="122"/>
      <c r="F160" s="122"/>
      <c r="K160" s="250"/>
    </row>
    <row r="161" spans="2:11" ht="15" x14ac:dyDescent="0.3">
      <c r="B161" s="180" t="str">
        <f>IFERROR(INDEX('Legislation tool - TO HIDE'!$AM$14:$AM$41,_xlfn.AGGREGATE(15,3,('Legislation tool - TO HIDE'!$AN$14:$AN$41="y")/('Legislation tool - TO HIDE'!$AN$14:$AN$41="y")*(ROW('Legislation tool - TO HIDE'!$AN$14:$AN$41)-ROW('Legislation tool - TO HIDE'!$AM$13)),ROWS('Legislation tool - TO HIDE'!$AO$14:AO33))), "")</f>
        <v/>
      </c>
      <c r="C161" s="172" t="str">
        <f>IF(B161="", "", VLOOKUP(B161,'Legislation tool - TO HIDE'!$B$48:$K$76,3,FALSE))</f>
        <v/>
      </c>
      <c r="D161" s="183" t="str">
        <f>IF(B161="", "", VLOOKUP(B161,'Legislation tool - TO HIDE'!$B$48:$K$76,7,FALSE))</f>
        <v/>
      </c>
      <c r="E161" s="122"/>
      <c r="F161" s="122"/>
      <c r="K161" s="250"/>
    </row>
    <row r="162" spans="2:11" ht="15" x14ac:dyDescent="0.3">
      <c r="B162" s="180" t="str">
        <f>IFERROR(INDEX('Legislation tool - TO HIDE'!$AM$14:$AM$41,_xlfn.AGGREGATE(15,3,('Legislation tool - TO HIDE'!$AN$14:$AN$41="y")/('Legislation tool - TO HIDE'!$AN$14:$AN$41="y")*(ROW('Legislation tool - TO HIDE'!$AN$14:$AN$41)-ROW('Legislation tool - TO HIDE'!$AM$13)),ROWS('Legislation tool - TO HIDE'!$AO$14:AO34))), "")</f>
        <v/>
      </c>
      <c r="C162" s="172" t="str">
        <f>IF(B162="", "", VLOOKUP(B162,'Legislation tool - TO HIDE'!$B$48:$K$76,3,FALSE))</f>
        <v/>
      </c>
      <c r="D162" s="183" t="str">
        <f>IF(B162="", "", VLOOKUP(B162,'Legislation tool - TO HIDE'!$B$48:$K$76,7,FALSE))</f>
        <v/>
      </c>
      <c r="E162" s="122"/>
      <c r="F162" s="122"/>
      <c r="K162" s="250"/>
    </row>
    <row r="163" spans="2:11" ht="15" x14ac:dyDescent="0.3">
      <c r="B163" s="180" t="str">
        <f>IFERROR(INDEX('Legislation tool - TO HIDE'!$AM$14:$AM$41,_xlfn.AGGREGATE(15,3,('Legislation tool - TO HIDE'!$AN$14:$AN$41="y")/('Legislation tool - TO HIDE'!$AN$14:$AN$41="y")*(ROW('Legislation tool - TO HIDE'!$AN$14:$AN$41)-ROW('Legislation tool - TO HIDE'!$AM$13)),ROWS('Legislation tool - TO HIDE'!$AO$14:AO35))), "")</f>
        <v/>
      </c>
      <c r="C163" s="172" t="str">
        <f>IF(B163="", "", VLOOKUP(B163,'Legislation tool - TO HIDE'!$B$48:$K$76,3,FALSE))</f>
        <v/>
      </c>
      <c r="D163" s="183" t="str">
        <f>IF(B163="", "", VLOOKUP(B163,'Legislation tool - TO HIDE'!$B$48:$K$76,7,FALSE))</f>
        <v/>
      </c>
      <c r="E163" s="122"/>
      <c r="F163" s="122"/>
      <c r="K163" s="250"/>
    </row>
    <row r="164" spans="2:11" ht="15" x14ac:dyDescent="0.3">
      <c r="B164" s="180" t="str">
        <f>IFERROR(INDEX('Legislation tool - TO HIDE'!$AM$14:$AM$41,_xlfn.AGGREGATE(15,3,('Legislation tool - TO HIDE'!$AN$14:$AN$41="y")/('Legislation tool - TO HIDE'!$AN$14:$AN$41="y")*(ROW('Legislation tool - TO HIDE'!$AN$14:$AN$41)-ROW('Legislation tool - TO HIDE'!$AM$13)),ROWS('Legislation tool - TO HIDE'!$AO$14:AO36))), "")</f>
        <v/>
      </c>
      <c r="C164" s="172" t="str">
        <f>IF(B164="", "", VLOOKUP(B164,'Legislation tool - TO HIDE'!$B$48:$K$76,3,FALSE))</f>
        <v/>
      </c>
      <c r="D164" s="183" t="str">
        <f>IF(B164="", "", VLOOKUP(B164,'Legislation tool - TO HIDE'!$B$48:$K$76,7,FALSE))</f>
        <v/>
      </c>
      <c r="E164" s="122"/>
      <c r="F164" s="122"/>
      <c r="K164" s="250"/>
    </row>
    <row r="165" spans="2:11" ht="15" x14ac:dyDescent="0.3">
      <c r="B165" s="180" t="str">
        <f>IFERROR(INDEX('Legislation tool - TO HIDE'!$AM$14:$AM$41,_xlfn.AGGREGATE(15,3,('Legislation tool - TO HIDE'!$AN$14:$AN$41="y")/('Legislation tool - TO HIDE'!$AN$14:$AN$41="y")*(ROW('Legislation tool - TO HIDE'!$AN$14:$AN$41)-ROW('Legislation tool - TO HIDE'!$AM$13)),ROWS('Legislation tool - TO HIDE'!$AO$14:AO37))), "")</f>
        <v/>
      </c>
      <c r="C165" s="172" t="str">
        <f>IF(B165="", "", VLOOKUP(B165,'Legislation tool - TO HIDE'!$B$48:$K$76,3,FALSE))</f>
        <v/>
      </c>
      <c r="D165" s="183" t="str">
        <f>IF(B165="", "", VLOOKUP(B165,'Legislation tool - TO HIDE'!$B$48:$K$76,7,FALSE))</f>
        <v/>
      </c>
      <c r="E165" s="122"/>
      <c r="F165" s="122"/>
      <c r="K165" s="250"/>
    </row>
    <row r="166" spans="2:11" ht="15" x14ac:dyDescent="0.3">
      <c r="B166" s="180" t="str">
        <f>IFERROR(INDEX('Legislation tool - TO HIDE'!$AM$14:$AM$41,_xlfn.AGGREGATE(15,3,('Legislation tool - TO HIDE'!$AN$14:$AN$41="y")/('Legislation tool - TO HIDE'!$AN$14:$AN$41="y")*(ROW('Legislation tool - TO HIDE'!$AN$14:$AN$41)-ROW('Legislation tool - TO HIDE'!$AM$13)),ROWS('Legislation tool - TO HIDE'!$AO$14:AO38))), "")</f>
        <v/>
      </c>
      <c r="C166" s="172" t="str">
        <f>IF(B166="", "", VLOOKUP(B166,'Legislation tool - TO HIDE'!$B$48:$K$76,3,FALSE))</f>
        <v/>
      </c>
      <c r="D166" s="183" t="str">
        <f>IF(B166="", "", VLOOKUP(B166,'Legislation tool - TO HIDE'!$B$48:$K$76,7,FALSE))</f>
        <v/>
      </c>
      <c r="E166" s="122"/>
      <c r="F166" s="122"/>
      <c r="K166" s="250"/>
    </row>
    <row r="167" spans="2:11" ht="15" x14ac:dyDescent="0.3">
      <c r="B167" s="180" t="str">
        <f>IFERROR(INDEX('Legislation tool - TO HIDE'!$AM$14:$AM$41,_xlfn.AGGREGATE(15,3,('Legislation tool - TO HIDE'!$AN$14:$AN$41="y")/('Legislation tool - TO HIDE'!$AN$14:$AN$41="y")*(ROW('Legislation tool - TO HIDE'!$AN$14:$AN$41)-ROW('Legislation tool - TO HIDE'!$AM$13)),ROWS('Legislation tool - TO HIDE'!$AO$14:AO39))), "")</f>
        <v/>
      </c>
      <c r="C167" s="172" t="str">
        <f>IF(B167="", "", VLOOKUP(B167,'Legislation tool - TO HIDE'!$B$48:$K$76,3,FALSE))</f>
        <v/>
      </c>
      <c r="D167" s="183" t="str">
        <f>IF(B167="", "", VLOOKUP(B167,'Legislation tool - TO HIDE'!$B$48:$K$76,7,FALSE))</f>
        <v/>
      </c>
      <c r="E167" s="122"/>
      <c r="F167" s="122"/>
      <c r="K167" s="250"/>
    </row>
    <row r="168" spans="2:11" ht="15" x14ac:dyDescent="0.3">
      <c r="B168" s="180" t="str">
        <f>IFERROR(INDEX('Legislation tool - TO HIDE'!$AM$14:$AM$41,_xlfn.AGGREGATE(15,3,('Legislation tool - TO HIDE'!$AN$14:$AN$41="y")/('Legislation tool - TO HIDE'!$AN$14:$AN$41="y")*(ROW('Legislation tool - TO HIDE'!$AN$14:$AN$41)-ROW('Legislation tool - TO HIDE'!$AM$13)),ROWS('Legislation tool - TO HIDE'!$AO$14:AO40))), "")</f>
        <v/>
      </c>
      <c r="C168" s="172" t="str">
        <f>IF(B168="", "", VLOOKUP(B168,'Legislation tool - TO HIDE'!$B$48:$K$76,3,FALSE))</f>
        <v/>
      </c>
      <c r="D168" s="183" t="str">
        <f>IF(B168="", "", VLOOKUP(B168,'Legislation tool - TO HIDE'!$B$48:$K$76,7,FALSE))</f>
        <v/>
      </c>
      <c r="E168" s="122"/>
      <c r="F168" s="122"/>
      <c r="K168" s="250"/>
    </row>
    <row r="169" spans="2:11" ht="15" x14ac:dyDescent="0.3">
      <c r="B169" s="180" t="str">
        <f>IFERROR(INDEX('Legislation tool - TO HIDE'!$AM$14:$AM$41,_xlfn.AGGREGATE(15,3,('Legislation tool - TO HIDE'!$AN$14:$AN$41="y")/('Legislation tool - TO HIDE'!$AN$14:$AN$41="y")*(ROW('Legislation tool - TO HIDE'!$AN$14:$AN$41)-ROW('Legislation tool - TO HIDE'!$AM$13)),ROWS('Legislation tool - TO HIDE'!$AO$14:AO41))), "")</f>
        <v/>
      </c>
      <c r="C169" s="172" t="str">
        <f>IF(B169="", "", VLOOKUP(B169,'Legislation tool - TO HIDE'!$B$48:$K$76,3,FALSE))</f>
        <v/>
      </c>
      <c r="D169" s="183" t="str">
        <f>IF(B169="", "", VLOOKUP(B169,'Legislation tool - TO HIDE'!$B$48:$K$76,7,FALSE))</f>
        <v/>
      </c>
      <c r="E169" s="122"/>
      <c r="F169" s="122"/>
      <c r="K169" s="250"/>
    </row>
    <row r="170" spans="2:11" ht="15" x14ac:dyDescent="0.3">
      <c r="B170" s="180" t="str">
        <f>IFERROR(INDEX('Legislation tool - TO HIDE'!$AM$14:$AM$41,_xlfn.AGGREGATE(15,3,('Legislation tool - TO HIDE'!$AN$14:$AN$41="y")/('Legislation tool - TO HIDE'!$AN$14:$AN$41="y")*(ROW('Legislation tool - TO HIDE'!$AN$14:$AN$41)-ROW('Legislation tool - TO HIDE'!$AM$13)),ROWS('Legislation tool - TO HIDE'!$AO$14:AO42))), "")</f>
        <v/>
      </c>
      <c r="C170" s="172" t="str">
        <f>IF(B170="", "", VLOOKUP(B170,'Legislation tool - TO HIDE'!$B$48:$K$76,3,FALSE))</f>
        <v/>
      </c>
      <c r="D170" s="183" t="str">
        <f>IF(B170="", "", VLOOKUP(B170,'Legislation tool - TO HIDE'!$B$48:$K$76,7,FALSE))</f>
        <v/>
      </c>
      <c r="E170" s="122"/>
      <c r="F170" s="122"/>
      <c r="K170" s="250"/>
    </row>
    <row r="171" spans="2:11" ht="15" x14ac:dyDescent="0.3">
      <c r="B171" s="122"/>
      <c r="C171" s="156"/>
      <c r="D171" s="156"/>
      <c r="E171" s="156"/>
      <c r="F171" s="156"/>
      <c r="K171" s="156"/>
    </row>
    <row r="172" spans="2:11" ht="15" x14ac:dyDescent="0.3">
      <c r="B172" s="55" t="s">
        <v>268</v>
      </c>
      <c r="C172" s="55"/>
      <c r="D172" s="154"/>
      <c r="E172" s="55"/>
      <c r="F172" s="55"/>
      <c r="K172" s="55"/>
    </row>
    <row r="173" spans="2:11" ht="15" x14ac:dyDescent="0.3">
      <c r="B173" s="55"/>
      <c r="C173" s="55"/>
      <c r="D173" s="154"/>
      <c r="E173" s="55"/>
      <c r="F173" s="55"/>
      <c r="K173" s="55"/>
    </row>
    <row r="174" spans="2:11" ht="36" customHeight="1" x14ac:dyDescent="0.3">
      <c r="B174" s="298" t="s">
        <v>291</v>
      </c>
      <c r="C174" s="298" t="s">
        <v>290</v>
      </c>
      <c r="D174" s="298"/>
      <c r="E174" s="298"/>
      <c r="F174" s="298"/>
      <c r="G174" s="304" t="s">
        <v>301</v>
      </c>
      <c r="H174" s="305"/>
      <c r="I174" s="304" t="s">
        <v>252</v>
      </c>
      <c r="J174" s="305"/>
      <c r="K174" s="55"/>
    </row>
    <row r="175" spans="2:11" ht="47.25" customHeight="1" x14ac:dyDescent="0.3">
      <c r="B175" s="298"/>
      <c r="C175" s="157" t="s">
        <v>338</v>
      </c>
      <c r="D175" s="157" t="s">
        <v>328</v>
      </c>
      <c r="E175" s="157" t="s">
        <v>271</v>
      </c>
      <c r="F175" s="157" t="s">
        <v>339</v>
      </c>
      <c r="G175" s="157" t="s">
        <v>300</v>
      </c>
      <c r="H175" s="157" t="s">
        <v>292</v>
      </c>
      <c r="I175" s="368"/>
      <c r="J175" s="369"/>
      <c r="K175" s="55"/>
    </row>
    <row r="176" spans="2:11" ht="51" customHeight="1" x14ac:dyDescent="0.3">
      <c r="B176" s="158" t="s">
        <v>337</v>
      </c>
      <c r="C176" s="160" t="s">
        <v>600</v>
      </c>
      <c r="D176" s="160" t="s">
        <v>600</v>
      </c>
      <c r="E176" s="160" t="s">
        <v>600</v>
      </c>
      <c r="F176" s="158" t="s">
        <v>286</v>
      </c>
      <c r="G176" s="158" t="s">
        <v>242</v>
      </c>
      <c r="H176" s="158" t="s">
        <v>601</v>
      </c>
      <c r="I176" s="328"/>
      <c r="J176" s="330"/>
      <c r="K176" s="55"/>
    </row>
    <row r="177" spans="2:11" ht="20.25" customHeight="1" x14ac:dyDescent="0.3">
      <c r="B177" s="124" t="s">
        <v>269</v>
      </c>
      <c r="C177" s="124" t="s">
        <v>246</v>
      </c>
      <c r="D177" s="173" t="s">
        <v>273</v>
      </c>
      <c r="E177" s="124" t="s">
        <v>258</v>
      </c>
      <c r="F177" s="124" t="s">
        <v>287</v>
      </c>
      <c r="G177" s="124"/>
      <c r="H177" s="124"/>
      <c r="I177" s="299" t="s">
        <v>162</v>
      </c>
      <c r="J177" s="299"/>
      <c r="K177" s="55"/>
    </row>
    <row r="178" spans="2:11" ht="15" x14ac:dyDescent="0.3">
      <c r="B178" s="52"/>
      <c r="C178" s="52"/>
      <c r="D178" s="52"/>
      <c r="E178" s="52"/>
      <c r="F178" s="52"/>
      <c r="G178" s="52"/>
      <c r="H178" s="52"/>
      <c r="I178" s="301"/>
      <c r="J178" s="301"/>
      <c r="K178" s="55"/>
    </row>
    <row r="179" spans="2:11" ht="15" x14ac:dyDescent="0.3">
      <c r="B179" s="52"/>
      <c r="C179" s="52"/>
      <c r="D179" s="52"/>
      <c r="E179" s="52"/>
      <c r="F179" s="52"/>
      <c r="G179" s="52"/>
      <c r="H179" s="52"/>
      <c r="I179" s="337"/>
      <c r="J179" s="339"/>
      <c r="K179" s="55"/>
    </row>
    <row r="180" spans="2:11" ht="15" x14ac:dyDescent="0.3">
      <c r="B180" s="52"/>
      <c r="C180" s="52"/>
      <c r="D180" s="52"/>
      <c r="E180" s="52"/>
      <c r="F180" s="52"/>
      <c r="G180" s="52"/>
      <c r="H180" s="52"/>
      <c r="I180" s="337"/>
      <c r="J180" s="339"/>
      <c r="K180" s="55"/>
    </row>
    <row r="181" spans="2:11" ht="15" x14ac:dyDescent="0.3">
      <c r="B181" s="52"/>
      <c r="C181" s="52"/>
      <c r="D181" s="52"/>
      <c r="E181" s="52"/>
      <c r="F181" s="52"/>
      <c r="G181" s="52"/>
      <c r="H181" s="52"/>
      <c r="I181" s="337"/>
      <c r="J181" s="339"/>
      <c r="K181" s="55"/>
    </row>
    <row r="182" spans="2:11" ht="15" x14ac:dyDescent="0.3">
      <c r="B182" s="52"/>
      <c r="C182" s="52"/>
      <c r="D182" s="52"/>
      <c r="E182" s="52"/>
      <c r="F182" s="52"/>
      <c r="G182" s="52"/>
      <c r="H182" s="52"/>
      <c r="I182" s="337"/>
      <c r="J182" s="339"/>
      <c r="K182" s="55"/>
    </row>
    <row r="183" spans="2:11" ht="15" x14ac:dyDescent="0.3">
      <c r="B183" s="52"/>
      <c r="C183" s="52"/>
      <c r="D183" s="52"/>
      <c r="E183" s="52"/>
      <c r="F183" s="52"/>
      <c r="G183" s="52"/>
      <c r="H183" s="52"/>
      <c r="I183" s="337"/>
      <c r="J183" s="339"/>
      <c r="K183" s="55"/>
    </row>
    <row r="184" spans="2:11" ht="15" x14ac:dyDescent="0.3">
      <c r="B184" s="52"/>
      <c r="C184" s="52"/>
      <c r="D184" s="52"/>
      <c r="E184" s="52"/>
      <c r="F184" s="52"/>
      <c r="G184" s="52"/>
      <c r="H184" s="52"/>
      <c r="I184" s="337"/>
      <c r="J184" s="339"/>
      <c r="K184" s="55"/>
    </row>
    <row r="185" spans="2:11" ht="15" x14ac:dyDescent="0.3">
      <c r="B185" s="52"/>
      <c r="C185" s="52"/>
      <c r="D185" s="52"/>
      <c r="E185" s="52"/>
      <c r="F185" s="52"/>
      <c r="G185" s="52"/>
      <c r="H185" s="52"/>
      <c r="I185" s="337"/>
      <c r="J185" s="339"/>
      <c r="K185" s="55"/>
    </row>
    <row r="186" spans="2:11" ht="15" x14ac:dyDescent="0.3">
      <c r="B186" s="52"/>
      <c r="C186" s="52"/>
      <c r="D186" s="52"/>
      <c r="E186" s="52"/>
      <c r="F186" s="52"/>
      <c r="G186" s="52"/>
      <c r="H186" s="52"/>
      <c r="I186" s="301"/>
      <c r="J186" s="301"/>
      <c r="K186" s="55"/>
    </row>
    <row r="187" spans="2:11" ht="15" x14ac:dyDescent="0.3">
      <c r="B187" s="52"/>
      <c r="C187" s="52"/>
      <c r="D187" s="52"/>
      <c r="E187" s="52"/>
      <c r="F187" s="52"/>
      <c r="G187" s="52"/>
      <c r="H187" s="52"/>
      <c r="I187" s="301"/>
      <c r="J187" s="301"/>
      <c r="K187" s="55"/>
    </row>
    <row r="188" spans="2:11" ht="16.5" customHeight="1" x14ac:dyDescent="0.3">
      <c r="K188" s="55"/>
    </row>
    <row r="189" spans="2:11" ht="16.5" customHeight="1" x14ac:dyDescent="0.3">
      <c r="B189" s="55" t="s">
        <v>609</v>
      </c>
      <c r="K189" s="55"/>
    </row>
    <row r="190" spans="2:11" ht="16.5" customHeight="1" x14ac:dyDescent="0.3">
      <c r="K190" s="55"/>
    </row>
    <row r="191" spans="2:11" ht="15" x14ac:dyDescent="0.3">
      <c r="B191" s="294" t="s">
        <v>302</v>
      </c>
      <c r="C191" s="294"/>
      <c r="D191" s="294"/>
      <c r="E191" s="294"/>
      <c r="F191" s="294"/>
      <c r="K191" s="55"/>
    </row>
    <row r="192" spans="2:11" ht="15" x14ac:dyDescent="0.3">
      <c r="B192" s="122"/>
      <c r="C192" s="122"/>
      <c r="D192" s="168"/>
      <c r="E192" s="122"/>
      <c r="F192" s="122"/>
      <c r="K192" s="55"/>
    </row>
    <row r="193" spans="2:11" ht="15" x14ac:dyDescent="0.3">
      <c r="B193" s="155" t="s">
        <v>151</v>
      </c>
      <c r="C193" s="182" t="s">
        <v>450</v>
      </c>
      <c r="D193" s="182" t="s">
        <v>594</v>
      </c>
      <c r="E193" s="122"/>
      <c r="F193" s="122"/>
      <c r="K193" s="55"/>
    </row>
    <row r="194" spans="2:11" ht="15" x14ac:dyDescent="0.3">
      <c r="B194" s="180" t="str">
        <f>IFERROR(INDEX('Legislation tool - TO HIDE'!$AM$14:$AM$41,_xlfn.AGGREGATE(15,3,('Legislation tool - TO HIDE'!$AN$14:$AN$41="y")/('Legislation tool - TO HIDE'!$AN$14:$AN$41="y")*(ROW('Legislation tool - TO HIDE'!$AN$14:$AN$41)-ROW('Legislation tool - TO HIDE'!$AM$13)),ROWS('Legislation tool - TO HIDE'!$AO$14:AO14))), "")</f>
        <v/>
      </c>
      <c r="C194" s="172" t="str">
        <f>IF(B194="", "", VLOOKUP(B194,'Legislation tool - TO HIDE'!$B$48:$K$76,3,FALSE))</f>
        <v/>
      </c>
      <c r="D194" s="183" t="str">
        <f>IF(B194="", "", VLOOKUP(B194,'Legislation tool - TO HIDE'!$B$48:$K$76,8,FALSE))</f>
        <v/>
      </c>
      <c r="E194" s="122"/>
      <c r="F194" s="122"/>
      <c r="K194" s="55"/>
    </row>
    <row r="195" spans="2:11" ht="15" x14ac:dyDescent="0.3">
      <c r="B195" s="180" t="str">
        <f>IFERROR(INDEX('Legislation tool - TO HIDE'!$AM$14:$AM$41,_xlfn.AGGREGATE(15,3,('Legislation tool - TO HIDE'!$AN$14:$AN$41="y")/('Legislation tool - TO HIDE'!$AN$14:$AN$41="y")*(ROW('Legislation tool - TO HIDE'!$AN$14:$AN$41)-ROW('Legislation tool - TO HIDE'!$AM$13)),ROWS('Legislation tool - TO HIDE'!$AO$14:AO15))), "")</f>
        <v/>
      </c>
      <c r="C195" s="172" t="str">
        <f>IF(B195="", "", VLOOKUP(B195,'Legislation tool - TO HIDE'!$B$48:$K$76,3,FALSE))</f>
        <v/>
      </c>
      <c r="D195" s="183" t="str">
        <f>IF(B195="", "", VLOOKUP(B195,'Legislation tool - TO HIDE'!$B$48:$K$76,8,FALSE))</f>
        <v/>
      </c>
      <c r="E195" s="122"/>
      <c r="F195" s="122"/>
      <c r="K195" s="250"/>
    </row>
    <row r="196" spans="2:11" ht="15" x14ac:dyDescent="0.3">
      <c r="B196" s="180" t="str">
        <f>IFERROR(INDEX('Legislation tool - TO HIDE'!$AM$14:$AM$41,_xlfn.AGGREGATE(15,3,('Legislation tool - TO HIDE'!$AN$14:$AN$41="y")/('Legislation tool - TO HIDE'!$AN$14:$AN$41="y")*(ROW('Legislation tool - TO HIDE'!$AN$14:$AN$41)-ROW('Legislation tool - TO HIDE'!$AM$13)),ROWS('Legislation tool - TO HIDE'!$AO$14:AO16))), "")</f>
        <v/>
      </c>
      <c r="C196" s="172" t="str">
        <f>IF(B196="", "", VLOOKUP(B196,'Legislation tool - TO HIDE'!$B$48:$K$76,3,FALSE))</f>
        <v/>
      </c>
      <c r="D196" s="183" t="str">
        <f>IF(B196="", "", VLOOKUP(B196,'Legislation tool - TO HIDE'!$B$48:$K$76,8,FALSE))</f>
        <v/>
      </c>
      <c r="E196" s="122"/>
      <c r="F196" s="122"/>
      <c r="K196" s="250"/>
    </row>
    <row r="197" spans="2:11" ht="15" x14ac:dyDescent="0.3">
      <c r="B197" s="180" t="str">
        <f>IFERROR(INDEX('Legislation tool - TO HIDE'!$AM$14:$AM$41,_xlfn.AGGREGATE(15,3,('Legislation tool - TO HIDE'!$AN$14:$AN$41="y")/('Legislation tool - TO HIDE'!$AN$14:$AN$41="y")*(ROW('Legislation tool - TO HIDE'!$AN$14:$AN$41)-ROW('Legislation tool - TO HIDE'!$AM$13)),ROWS('Legislation tool - TO HIDE'!$AO$14:AO17))), "")</f>
        <v/>
      </c>
      <c r="C197" s="172" t="str">
        <f>IF(B197="", "", VLOOKUP(B197,'Legislation tool - TO HIDE'!$B$48:$K$76,3,FALSE))</f>
        <v/>
      </c>
      <c r="D197" s="183" t="str">
        <f>IF(B197="", "", VLOOKUP(B197,'Legislation tool - TO HIDE'!$B$48:$K$76,8,FALSE))</f>
        <v/>
      </c>
      <c r="E197" s="122"/>
      <c r="F197" s="122"/>
      <c r="K197" s="250"/>
    </row>
    <row r="198" spans="2:11" ht="15" x14ac:dyDescent="0.3">
      <c r="B198" s="180" t="str">
        <f>IFERROR(INDEX('Legislation tool - TO HIDE'!$AM$14:$AM$41,_xlfn.AGGREGATE(15,3,('Legislation tool - TO HIDE'!$AN$14:$AN$41="y")/('Legislation tool - TO HIDE'!$AN$14:$AN$41="y")*(ROW('Legislation tool - TO HIDE'!$AN$14:$AN$41)-ROW('Legislation tool - TO HIDE'!$AM$13)),ROWS('Legislation tool - TO HIDE'!$AO$14:AO18))), "")</f>
        <v/>
      </c>
      <c r="C198" s="172" t="str">
        <f>IF(B198="", "", VLOOKUP(B198,'Legislation tool - TO HIDE'!$B$48:$K$76,3,FALSE))</f>
        <v/>
      </c>
      <c r="D198" s="183" t="str">
        <f>IF(B198="", "", VLOOKUP(B198,'Legislation tool - TO HIDE'!$B$48:$K$76,8,FALSE))</f>
        <v/>
      </c>
      <c r="E198" s="122"/>
      <c r="F198" s="122"/>
      <c r="K198" s="250"/>
    </row>
    <row r="199" spans="2:11" ht="15" x14ac:dyDescent="0.3">
      <c r="B199" s="180" t="str">
        <f>IFERROR(INDEX('Legislation tool - TO HIDE'!$AM$14:$AM$41,_xlfn.AGGREGATE(15,3,('Legislation tool - TO HIDE'!$AN$14:$AN$41="y")/('Legislation tool - TO HIDE'!$AN$14:$AN$41="y")*(ROW('Legislation tool - TO HIDE'!$AN$14:$AN$41)-ROW('Legislation tool - TO HIDE'!$AM$13)),ROWS('Legislation tool - TO HIDE'!$AO$14:AO19))), "")</f>
        <v/>
      </c>
      <c r="C199" s="172" t="str">
        <f>IF(B199="", "", VLOOKUP(B199,'Legislation tool - TO HIDE'!$B$48:$K$76,3,FALSE))</f>
        <v/>
      </c>
      <c r="D199" s="183" t="str">
        <f>IF(B199="", "", VLOOKUP(B199,'Legislation tool - TO HIDE'!$B$48:$K$76,8,FALSE))</f>
        <v/>
      </c>
      <c r="E199" s="122"/>
      <c r="F199" s="122"/>
      <c r="K199" s="250"/>
    </row>
    <row r="200" spans="2:11" ht="15" x14ac:dyDescent="0.3">
      <c r="B200" s="180" t="str">
        <f>IFERROR(INDEX('Legislation tool - TO HIDE'!$AM$14:$AM$41,_xlfn.AGGREGATE(15,3,('Legislation tool - TO HIDE'!$AN$14:$AN$41="y")/('Legislation tool - TO HIDE'!$AN$14:$AN$41="y")*(ROW('Legislation tool - TO HIDE'!$AN$14:$AN$41)-ROW('Legislation tool - TO HIDE'!$AM$13)),ROWS('Legislation tool - TO HIDE'!$AO$14:AO20))), "")</f>
        <v/>
      </c>
      <c r="C200" s="172" t="str">
        <f>IF(B200="", "", VLOOKUP(B200,'Legislation tool - TO HIDE'!$B$48:$K$76,3,FALSE))</f>
        <v/>
      </c>
      <c r="D200" s="183" t="str">
        <f>IF(B200="", "", VLOOKUP(B200,'Legislation tool - TO HIDE'!$B$48:$K$76,8,FALSE))</f>
        <v/>
      </c>
      <c r="E200" s="122"/>
      <c r="F200" s="122"/>
      <c r="K200" s="250"/>
    </row>
    <row r="201" spans="2:11" ht="15" x14ac:dyDescent="0.3">
      <c r="B201" s="180" t="str">
        <f>IFERROR(INDEX('Legislation tool - TO HIDE'!$AM$14:$AM$41,_xlfn.AGGREGATE(15,3,('Legislation tool - TO HIDE'!$AN$14:$AN$41="y")/('Legislation tool - TO HIDE'!$AN$14:$AN$41="y")*(ROW('Legislation tool - TO HIDE'!$AN$14:$AN$41)-ROW('Legislation tool - TO HIDE'!$AM$13)),ROWS('Legislation tool - TO HIDE'!$AO$14:AO21))), "")</f>
        <v/>
      </c>
      <c r="C201" s="172" t="str">
        <f>IF(B201="", "", VLOOKUP(B201,'Legislation tool - TO HIDE'!$B$48:$K$76,3,FALSE))</f>
        <v/>
      </c>
      <c r="D201" s="183" t="str">
        <f>IF(B201="", "", VLOOKUP(B201,'Legislation tool - TO HIDE'!$B$48:$K$76,8,FALSE))</f>
        <v/>
      </c>
      <c r="E201" s="122"/>
      <c r="F201" s="122"/>
      <c r="K201" s="250"/>
    </row>
    <row r="202" spans="2:11" ht="15" x14ac:dyDescent="0.3">
      <c r="B202" s="180" t="str">
        <f>IFERROR(INDEX('Legislation tool - TO HIDE'!$AM$14:$AM$41,_xlfn.AGGREGATE(15,3,('Legislation tool - TO HIDE'!$AN$14:$AN$41="y")/('Legislation tool - TO HIDE'!$AN$14:$AN$41="y")*(ROW('Legislation tool - TO HIDE'!$AN$14:$AN$41)-ROW('Legislation tool - TO HIDE'!$AM$13)),ROWS('Legislation tool - TO HIDE'!$AO$14:AO22))), "")</f>
        <v/>
      </c>
      <c r="C202" s="172" t="str">
        <f>IF(B202="", "", VLOOKUP(B202,'Legislation tool - TO HIDE'!$B$48:$K$76,3,FALSE))</f>
        <v/>
      </c>
      <c r="D202" s="183" t="str">
        <f>IF(B202="", "", VLOOKUP(B202,'Legislation tool - TO HIDE'!$B$48:$K$76,8,FALSE))</f>
        <v/>
      </c>
      <c r="E202" s="122"/>
      <c r="F202" s="122"/>
      <c r="K202" s="250"/>
    </row>
    <row r="203" spans="2:11" ht="15" x14ac:dyDescent="0.3">
      <c r="B203" s="180" t="str">
        <f>IFERROR(INDEX('Legislation tool - TO HIDE'!$AM$14:$AM$41,_xlfn.AGGREGATE(15,3,('Legislation tool - TO HIDE'!$AN$14:$AN$41="y")/('Legislation tool - TO HIDE'!$AN$14:$AN$41="y")*(ROW('Legislation tool - TO HIDE'!$AN$14:$AN$41)-ROW('Legislation tool - TO HIDE'!$AM$13)),ROWS('Legislation tool - TO HIDE'!$AO$14:AO23))), "")</f>
        <v/>
      </c>
      <c r="C203" s="172" t="str">
        <f>IF(B203="", "", VLOOKUP(B203,'Legislation tool - TO HIDE'!$B$48:$K$76,3,FALSE))</f>
        <v/>
      </c>
      <c r="D203" s="183" t="str">
        <f>IF(B203="", "", VLOOKUP(B203,'Legislation tool - TO HIDE'!$B$48:$K$76,8,FALSE))</f>
        <v/>
      </c>
      <c r="E203" s="122"/>
      <c r="F203" s="122"/>
      <c r="K203" s="250"/>
    </row>
    <row r="204" spans="2:11" ht="15" x14ac:dyDescent="0.3">
      <c r="B204" s="180" t="str">
        <f>IFERROR(INDEX('Legislation tool - TO HIDE'!$AM$14:$AM$41,_xlfn.AGGREGATE(15,3,('Legislation tool - TO HIDE'!$AN$14:$AN$41="y")/('Legislation tool - TO HIDE'!$AN$14:$AN$41="y")*(ROW('Legislation tool - TO HIDE'!$AN$14:$AN$41)-ROW('Legislation tool - TO HIDE'!$AM$13)),ROWS('Legislation tool - TO HIDE'!$AO$14:AO24))), "")</f>
        <v/>
      </c>
      <c r="C204" s="172" t="str">
        <f>IF(B204="", "", VLOOKUP(B204,'Legislation tool - TO HIDE'!$B$48:$K$76,3,FALSE))</f>
        <v/>
      </c>
      <c r="D204" s="183" t="str">
        <f>IF(B204="", "", VLOOKUP(B204,'Legislation tool - TO HIDE'!$B$48:$K$76,8,FALSE))</f>
        <v/>
      </c>
      <c r="E204" s="122"/>
      <c r="F204" s="122"/>
      <c r="K204" s="250"/>
    </row>
    <row r="205" spans="2:11" ht="15" x14ac:dyDescent="0.3">
      <c r="B205" s="180" t="str">
        <f>IFERROR(INDEX('Legislation tool - TO HIDE'!$AM$14:$AM$41,_xlfn.AGGREGATE(15,3,('Legislation tool - TO HIDE'!$AN$14:$AN$41="y")/('Legislation tool - TO HIDE'!$AN$14:$AN$41="y")*(ROW('Legislation tool - TO HIDE'!$AN$14:$AN$41)-ROW('Legislation tool - TO HIDE'!$AM$13)),ROWS('Legislation tool - TO HIDE'!$AO$14:AO25))), "")</f>
        <v/>
      </c>
      <c r="C205" s="172" t="str">
        <f>IF(B205="", "", VLOOKUP(B205,'Legislation tool - TO HIDE'!$B$48:$K$76,3,FALSE))</f>
        <v/>
      </c>
      <c r="D205" s="183" t="str">
        <f>IF(B205="", "", VLOOKUP(B205,'Legislation tool - TO HIDE'!$B$48:$K$76,8,FALSE))</f>
        <v/>
      </c>
      <c r="E205" s="122"/>
      <c r="F205" s="122"/>
      <c r="K205" s="250"/>
    </row>
    <row r="206" spans="2:11" ht="15" x14ac:dyDescent="0.3">
      <c r="B206" s="180" t="str">
        <f>IFERROR(INDEX('Legislation tool - TO HIDE'!$AM$14:$AM$41,_xlfn.AGGREGATE(15,3,('Legislation tool - TO HIDE'!$AN$14:$AN$41="y")/('Legislation tool - TO HIDE'!$AN$14:$AN$41="y")*(ROW('Legislation tool - TO HIDE'!$AN$14:$AN$41)-ROW('Legislation tool - TO HIDE'!$AM$13)),ROWS('Legislation tool - TO HIDE'!$AO$14:AO26))), "")</f>
        <v/>
      </c>
      <c r="C206" s="172" t="str">
        <f>IF(B206="", "", VLOOKUP(B206,'Legislation tool - TO HIDE'!$B$48:$K$76,3,FALSE))</f>
        <v/>
      </c>
      <c r="D206" s="183" t="str">
        <f>IF(B206="", "", VLOOKUP(B206,'Legislation tool - TO HIDE'!$B$48:$K$76,8,FALSE))</f>
        <v/>
      </c>
      <c r="E206" s="122"/>
      <c r="F206" s="122"/>
      <c r="K206" s="250"/>
    </row>
    <row r="207" spans="2:11" ht="15" x14ac:dyDescent="0.3">
      <c r="B207" s="180" t="str">
        <f>IFERROR(INDEX('Legislation tool - TO HIDE'!$AM$14:$AM$41,_xlfn.AGGREGATE(15,3,('Legislation tool - TO HIDE'!$AN$14:$AN$41="y")/('Legislation tool - TO HIDE'!$AN$14:$AN$41="y")*(ROW('Legislation tool - TO HIDE'!$AN$14:$AN$41)-ROW('Legislation tool - TO HIDE'!$AM$13)),ROWS('Legislation tool - TO HIDE'!$AO$14:AO27))), "")</f>
        <v/>
      </c>
      <c r="C207" s="172" t="str">
        <f>IF(B207="", "", VLOOKUP(B207,'Legislation tool - TO HIDE'!$B$48:$K$76,3,FALSE))</f>
        <v/>
      </c>
      <c r="D207" s="183" t="str">
        <f>IF(B207="", "", VLOOKUP(B207,'Legislation tool - TO HIDE'!$B$48:$K$76,8,FALSE))</f>
        <v/>
      </c>
      <c r="E207" s="122"/>
      <c r="F207" s="122"/>
      <c r="K207" s="250"/>
    </row>
    <row r="208" spans="2:11" ht="15" x14ac:dyDescent="0.3">
      <c r="B208" s="180" t="str">
        <f>IFERROR(INDEX('Legislation tool - TO HIDE'!$AM$14:$AM$41,_xlfn.AGGREGATE(15,3,('Legislation tool - TO HIDE'!$AN$14:$AN$41="y")/('Legislation tool - TO HIDE'!$AN$14:$AN$41="y")*(ROW('Legislation tool - TO HIDE'!$AN$14:$AN$41)-ROW('Legislation tool - TO HIDE'!$AM$13)),ROWS('Legislation tool - TO HIDE'!$AO$14:AO28))), "")</f>
        <v/>
      </c>
      <c r="C208" s="172" t="str">
        <f>IF(B208="", "", VLOOKUP(B208,'Legislation tool - TO HIDE'!$B$48:$K$76,3,FALSE))</f>
        <v/>
      </c>
      <c r="D208" s="183" t="str">
        <f>IF(B208="", "", VLOOKUP(B208,'Legislation tool - TO HIDE'!$B$48:$K$76,8,FALSE))</f>
        <v/>
      </c>
      <c r="E208" s="122"/>
      <c r="F208" s="122"/>
      <c r="K208" s="250"/>
    </row>
    <row r="209" spans="2:11" ht="15" x14ac:dyDescent="0.3">
      <c r="B209" s="180" t="str">
        <f>IFERROR(INDEX('Legislation tool - TO HIDE'!$AM$14:$AM$41,_xlfn.AGGREGATE(15,3,('Legislation tool - TO HIDE'!$AN$14:$AN$41="y")/('Legislation tool - TO HIDE'!$AN$14:$AN$41="y")*(ROW('Legislation tool - TO HIDE'!$AN$14:$AN$41)-ROW('Legislation tool - TO HIDE'!$AM$13)),ROWS('Legislation tool - TO HIDE'!$AO$14:AO29))), "")</f>
        <v/>
      </c>
      <c r="C209" s="172" t="str">
        <f>IF(B209="", "", VLOOKUP(B209,'Legislation tool - TO HIDE'!$B$48:$K$76,3,FALSE))</f>
        <v/>
      </c>
      <c r="D209" s="183" t="str">
        <f>IF(B209="", "", VLOOKUP(B209,'Legislation tool - TO HIDE'!$B$48:$K$76,8,FALSE))</f>
        <v/>
      </c>
      <c r="E209" s="122"/>
      <c r="F209" s="122"/>
      <c r="K209" s="250"/>
    </row>
    <row r="210" spans="2:11" ht="15" x14ac:dyDescent="0.3">
      <c r="B210" s="180" t="str">
        <f>IFERROR(INDEX('Legislation tool - TO HIDE'!$AM$14:$AM$41,_xlfn.AGGREGATE(15,3,('Legislation tool - TO HIDE'!$AN$14:$AN$41="y")/('Legislation tool - TO HIDE'!$AN$14:$AN$41="y")*(ROW('Legislation tool - TO HIDE'!$AN$14:$AN$41)-ROW('Legislation tool - TO HIDE'!$AM$13)),ROWS('Legislation tool - TO HIDE'!$AO$14:AO30))), "")</f>
        <v/>
      </c>
      <c r="C210" s="172" t="str">
        <f>IF(B210="", "", VLOOKUP(B210,'Legislation tool - TO HIDE'!$B$48:$K$76,3,FALSE))</f>
        <v/>
      </c>
      <c r="D210" s="183" t="str">
        <f>IF(B210="", "", VLOOKUP(B210,'Legislation tool - TO HIDE'!$B$48:$K$76,8,FALSE))</f>
        <v/>
      </c>
      <c r="E210" s="122"/>
      <c r="F210" s="122"/>
      <c r="K210" s="250"/>
    </row>
    <row r="211" spans="2:11" ht="15" x14ac:dyDescent="0.3">
      <c r="B211" s="180" t="str">
        <f>IFERROR(INDEX('Legislation tool - TO HIDE'!$AM$14:$AM$41,_xlfn.AGGREGATE(15,3,('Legislation tool - TO HIDE'!$AN$14:$AN$41="y")/('Legislation tool - TO HIDE'!$AN$14:$AN$41="y")*(ROW('Legislation tool - TO HIDE'!$AN$14:$AN$41)-ROW('Legislation tool - TO HIDE'!$AM$13)),ROWS('Legislation tool - TO HIDE'!$AO$14:AO31))), "")</f>
        <v/>
      </c>
      <c r="C211" s="172" t="str">
        <f>IF(B211="", "", VLOOKUP(B211,'Legislation tool - TO HIDE'!$B$48:$K$76,3,FALSE))</f>
        <v/>
      </c>
      <c r="D211" s="183" t="str">
        <f>IF(B211="", "", VLOOKUP(B211,'Legislation tool - TO HIDE'!$B$48:$K$76,8,FALSE))</f>
        <v/>
      </c>
      <c r="E211" s="122"/>
      <c r="F211" s="122"/>
      <c r="K211" s="250"/>
    </row>
    <row r="212" spans="2:11" ht="15" x14ac:dyDescent="0.3">
      <c r="B212" s="180" t="str">
        <f>IFERROR(INDEX('Legislation tool - TO HIDE'!$AM$14:$AM$41,_xlfn.AGGREGATE(15,3,('Legislation tool - TO HIDE'!$AN$14:$AN$41="y")/('Legislation tool - TO HIDE'!$AN$14:$AN$41="y")*(ROW('Legislation tool - TO HIDE'!$AN$14:$AN$41)-ROW('Legislation tool - TO HIDE'!$AM$13)),ROWS('Legislation tool - TO HIDE'!$AO$14:AO32))), "")</f>
        <v/>
      </c>
      <c r="C212" s="172" t="str">
        <f>IF(B212="", "", VLOOKUP(B212,'Legislation tool - TO HIDE'!$B$48:$K$76,3,FALSE))</f>
        <v/>
      </c>
      <c r="D212" s="183" t="str">
        <f>IF(B212="", "", VLOOKUP(B212,'Legislation tool - TO HIDE'!$B$48:$K$76,8,FALSE))</f>
        <v/>
      </c>
      <c r="E212" s="122"/>
      <c r="F212" s="122"/>
      <c r="K212" s="250"/>
    </row>
    <row r="213" spans="2:11" ht="15" x14ac:dyDescent="0.3">
      <c r="B213" s="180" t="str">
        <f>IFERROR(INDEX('Legislation tool - TO HIDE'!$AM$14:$AM$41,_xlfn.AGGREGATE(15,3,('Legislation tool - TO HIDE'!$AN$14:$AN$41="y")/('Legislation tool - TO HIDE'!$AN$14:$AN$41="y")*(ROW('Legislation tool - TO HIDE'!$AN$14:$AN$41)-ROW('Legislation tool - TO HIDE'!$AM$13)),ROWS('Legislation tool - TO HIDE'!$AO$14:AO33))), "")</f>
        <v/>
      </c>
      <c r="C213" s="172" t="str">
        <f>IF(B213="", "", VLOOKUP(B213,'Legislation tool - TO HIDE'!$B$48:$K$76,3,FALSE))</f>
        <v/>
      </c>
      <c r="D213" s="183" t="str">
        <f>IF(B213="", "", VLOOKUP(B213,'Legislation tool - TO HIDE'!$B$48:$K$76,8,FALSE))</f>
        <v/>
      </c>
      <c r="E213" s="122"/>
      <c r="F213" s="122"/>
      <c r="K213" s="250"/>
    </row>
    <row r="214" spans="2:11" ht="15" x14ac:dyDescent="0.3">
      <c r="B214" s="180" t="str">
        <f>IFERROR(INDEX('Legislation tool - TO HIDE'!$AM$14:$AM$41,_xlfn.AGGREGATE(15,3,('Legislation tool - TO HIDE'!$AN$14:$AN$41="y")/('Legislation tool - TO HIDE'!$AN$14:$AN$41="y")*(ROW('Legislation tool - TO HIDE'!$AN$14:$AN$41)-ROW('Legislation tool - TO HIDE'!$AM$13)),ROWS('Legislation tool - TO HIDE'!$AO$14:AO34))), "")</f>
        <v/>
      </c>
      <c r="C214" s="172" t="str">
        <f>IF(B214="", "", VLOOKUP(B214,'Legislation tool - TO HIDE'!$B$48:$K$76,3,FALSE))</f>
        <v/>
      </c>
      <c r="D214" s="183" t="str">
        <f>IF(B214="", "", VLOOKUP(B214,'Legislation tool - TO HIDE'!$B$48:$K$76,8,FALSE))</f>
        <v/>
      </c>
      <c r="E214" s="122"/>
      <c r="F214" s="122"/>
      <c r="K214" s="250"/>
    </row>
    <row r="215" spans="2:11" ht="15" x14ac:dyDescent="0.3">
      <c r="B215" s="180" t="str">
        <f>IFERROR(INDEX('Legislation tool - TO HIDE'!$AM$14:$AM$41,_xlfn.AGGREGATE(15,3,('Legislation tool - TO HIDE'!$AN$14:$AN$41="y")/('Legislation tool - TO HIDE'!$AN$14:$AN$41="y")*(ROW('Legislation tool - TO HIDE'!$AN$14:$AN$41)-ROW('Legislation tool - TO HIDE'!$AM$13)),ROWS('Legislation tool - TO HIDE'!$AO$14:AO35))), "")</f>
        <v/>
      </c>
      <c r="C215" s="172" t="str">
        <f>IF(B215="", "", VLOOKUP(B215,'Legislation tool - TO HIDE'!$B$48:$K$76,3,FALSE))</f>
        <v/>
      </c>
      <c r="D215" s="183" t="str">
        <f>IF(B215="", "", VLOOKUP(B215,'Legislation tool - TO HIDE'!$B$48:$K$76,8,FALSE))</f>
        <v/>
      </c>
      <c r="E215" s="122"/>
      <c r="F215" s="122"/>
      <c r="K215" s="250"/>
    </row>
    <row r="216" spans="2:11" ht="15" x14ac:dyDescent="0.3">
      <c r="B216" s="180" t="str">
        <f>IFERROR(INDEX('Legislation tool - TO HIDE'!$AM$14:$AM$41,_xlfn.AGGREGATE(15,3,('Legislation tool - TO HIDE'!$AN$14:$AN$41="y")/('Legislation tool - TO HIDE'!$AN$14:$AN$41="y")*(ROW('Legislation tool - TO HIDE'!$AN$14:$AN$41)-ROW('Legislation tool - TO HIDE'!$AM$13)),ROWS('Legislation tool - TO HIDE'!$AO$14:AO36))), "")</f>
        <v/>
      </c>
      <c r="C216" s="172" t="str">
        <f>IF(B216="", "", VLOOKUP(B216,'Legislation tool - TO HIDE'!$B$48:$K$76,3,FALSE))</f>
        <v/>
      </c>
      <c r="D216" s="183" t="str">
        <f>IF(B216="", "", VLOOKUP(B216,'Legislation tool - TO HIDE'!$B$48:$K$76,8,FALSE))</f>
        <v/>
      </c>
      <c r="E216" s="122"/>
      <c r="F216" s="122"/>
      <c r="K216" s="250"/>
    </row>
    <row r="217" spans="2:11" ht="15" x14ac:dyDescent="0.3">
      <c r="B217" s="180" t="str">
        <f>IFERROR(INDEX('Legislation tool - TO HIDE'!$AM$14:$AM$41,_xlfn.AGGREGATE(15,3,('Legislation tool - TO HIDE'!$AN$14:$AN$41="y")/('Legislation tool - TO HIDE'!$AN$14:$AN$41="y")*(ROW('Legislation tool - TO HIDE'!$AN$14:$AN$41)-ROW('Legislation tool - TO HIDE'!$AM$13)),ROWS('Legislation tool - TO HIDE'!$AO$14:AO37))), "")</f>
        <v/>
      </c>
      <c r="C217" s="172" t="str">
        <f>IF(B217="", "", VLOOKUP(B217,'Legislation tool - TO HIDE'!$B$48:$K$76,3,FALSE))</f>
        <v/>
      </c>
      <c r="D217" s="183" t="str">
        <f>IF(B217="", "", VLOOKUP(B217,'Legislation tool - TO HIDE'!$B$48:$K$76,8,FALSE))</f>
        <v/>
      </c>
      <c r="E217" s="122"/>
      <c r="F217" s="122"/>
      <c r="K217" s="250"/>
    </row>
    <row r="218" spans="2:11" ht="15" x14ac:dyDescent="0.3">
      <c r="B218" s="180" t="str">
        <f>IFERROR(INDEX('Legislation tool - TO HIDE'!$AM$14:$AM$41,_xlfn.AGGREGATE(15,3,('Legislation tool - TO HIDE'!$AN$14:$AN$41="y")/('Legislation tool - TO HIDE'!$AN$14:$AN$41="y")*(ROW('Legislation tool - TO HIDE'!$AN$14:$AN$41)-ROW('Legislation tool - TO HIDE'!$AM$13)),ROWS('Legislation tool - TO HIDE'!$AO$14:AO38))), "")</f>
        <v/>
      </c>
      <c r="C218" s="172" t="str">
        <f>IF(B218="", "", VLOOKUP(B218,'Legislation tool - TO HIDE'!$B$48:$K$76,3,FALSE))</f>
        <v/>
      </c>
      <c r="D218" s="183" t="str">
        <f>IF(B218="", "", VLOOKUP(B218,'Legislation tool - TO HIDE'!$B$48:$K$76,8,FALSE))</f>
        <v/>
      </c>
      <c r="E218" s="122"/>
      <c r="F218" s="122"/>
      <c r="K218" s="250"/>
    </row>
    <row r="219" spans="2:11" ht="15" x14ac:dyDescent="0.3">
      <c r="B219" s="180" t="str">
        <f>IFERROR(INDEX('Legislation tool - TO HIDE'!$AM$14:$AM$41,_xlfn.AGGREGATE(15,3,('Legislation tool - TO HIDE'!$AN$14:$AN$41="y")/('Legislation tool - TO HIDE'!$AN$14:$AN$41="y")*(ROW('Legislation tool - TO HIDE'!$AN$14:$AN$41)-ROW('Legislation tool - TO HIDE'!$AM$13)),ROWS('Legislation tool - TO HIDE'!$AO$14:AO39))), "")</f>
        <v/>
      </c>
      <c r="C219" s="172" t="str">
        <f>IF(B219="", "", VLOOKUP(B219,'Legislation tool - TO HIDE'!$B$48:$K$76,3,FALSE))</f>
        <v/>
      </c>
      <c r="D219" s="183" t="str">
        <f>IF(B219="", "", VLOOKUP(B219,'Legislation tool - TO HIDE'!$B$48:$K$76,8,FALSE))</f>
        <v/>
      </c>
      <c r="E219" s="122"/>
      <c r="F219" s="122"/>
      <c r="K219" s="250"/>
    </row>
    <row r="220" spans="2:11" ht="15" x14ac:dyDescent="0.3">
      <c r="B220" s="180" t="str">
        <f>IFERROR(INDEX('Legislation tool - TO HIDE'!$AM$14:$AM$41,_xlfn.AGGREGATE(15,3,('Legislation tool - TO HIDE'!$AN$14:$AN$41="y")/('Legislation tool - TO HIDE'!$AN$14:$AN$41="y")*(ROW('Legislation tool - TO HIDE'!$AN$14:$AN$41)-ROW('Legislation tool - TO HIDE'!$AM$13)),ROWS('Legislation tool - TO HIDE'!$AO$14:AO40))), "")</f>
        <v/>
      </c>
      <c r="C220" s="172" t="str">
        <f>IF(B220="", "", VLOOKUP(B220,'Legislation tool - TO HIDE'!$B$48:$K$76,3,FALSE))</f>
        <v/>
      </c>
      <c r="D220" s="183" t="str">
        <f>IF(B220="", "", VLOOKUP(B220,'Legislation tool - TO HIDE'!$B$48:$K$76,8,FALSE))</f>
        <v/>
      </c>
      <c r="E220" s="122"/>
      <c r="F220" s="122"/>
      <c r="K220" s="250"/>
    </row>
    <row r="221" spans="2:11" ht="15" x14ac:dyDescent="0.3">
      <c r="B221" s="180" t="str">
        <f>IFERROR(INDEX('Legislation tool - TO HIDE'!$AM$14:$AM$41,_xlfn.AGGREGATE(15,3,('Legislation tool - TO HIDE'!$AN$14:$AN$41="y")/('Legislation tool - TO HIDE'!$AN$14:$AN$41="y")*(ROW('Legislation tool - TO HIDE'!$AN$14:$AN$41)-ROW('Legislation tool - TO HIDE'!$AM$13)),ROWS('Legislation tool - TO HIDE'!$AO$14:AO41))), "")</f>
        <v/>
      </c>
      <c r="C221" s="172" t="str">
        <f>IF(B221="", "", VLOOKUP(B221,'Legislation tool - TO HIDE'!$B$48:$K$76,3,FALSE))</f>
        <v/>
      </c>
      <c r="D221" s="183" t="str">
        <f>IF(B221="", "", VLOOKUP(B221,'Legislation tool - TO HIDE'!$B$48:$K$76,8,FALSE))</f>
        <v/>
      </c>
      <c r="E221" s="122"/>
      <c r="F221" s="122"/>
      <c r="K221" s="250"/>
    </row>
    <row r="222" spans="2:11" ht="15" x14ac:dyDescent="0.3">
      <c r="B222" s="180" t="str">
        <f>IFERROR(INDEX('Legislation tool - TO HIDE'!$AM$14:$AM$41,_xlfn.AGGREGATE(15,3,('Legislation tool - TO HIDE'!$AN$14:$AN$41="y")/('Legislation tool - TO HIDE'!$AN$14:$AN$41="y")*(ROW('Legislation tool - TO HIDE'!$AN$14:$AN$41)-ROW('Legislation tool - TO HIDE'!$AM$13)),ROWS('Legislation tool - TO HIDE'!$AO$14:AO42))), "")</f>
        <v/>
      </c>
      <c r="C222" s="172" t="str">
        <f>IF(B222="", "", VLOOKUP(B222,'Legislation tool - TO HIDE'!$B$48:$K$76,3,FALSE))</f>
        <v/>
      </c>
      <c r="D222" s="183" t="str">
        <f>IF(B222="", "", VLOOKUP(B222,'Legislation tool - TO HIDE'!$B$48:$K$76,8,FALSE))</f>
        <v/>
      </c>
      <c r="E222" s="122"/>
      <c r="F222" s="122"/>
      <c r="K222" s="250"/>
    </row>
    <row r="223" spans="2:11" ht="15" x14ac:dyDescent="0.3">
      <c r="B223" s="122"/>
      <c r="C223" s="156"/>
      <c r="D223" s="156"/>
      <c r="E223" s="156"/>
      <c r="F223" s="156"/>
      <c r="K223" s="156"/>
    </row>
    <row r="224" spans="2:11" ht="15" x14ac:dyDescent="0.3">
      <c r="B224" s="55" t="s">
        <v>295</v>
      </c>
      <c r="C224" s="55"/>
      <c r="D224" s="154"/>
      <c r="E224" s="55"/>
      <c r="F224" s="55"/>
      <c r="K224" s="55"/>
    </row>
    <row r="225" spans="2:11" ht="15" x14ac:dyDescent="0.3">
      <c r="B225" s="55"/>
      <c r="C225" s="55"/>
      <c r="D225" s="154"/>
      <c r="E225" s="55"/>
      <c r="F225" s="55"/>
      <c r="K225" s="55"/>
    </row>
    <row r="226" spans="2:11" ht="33.75" customHeight="1" x14ac:dyDescent="0.3">
      <c r="B226" s="322" t="s">
        <v>334</v>
      </c>
      <c r="C226" s="323"/>
      <c r="D226" s="323"/>
      <c r="E226" s="323"/>
      <c r="F226" s="323"/>
      <c r="G226" s="298" t="s">
        <v>344</v>
      </c>
      <c r="H226" s="298"/>
      <c r="I226" s="298"/>
      <c r="J226" s="298"/>
      <c r="K226" s="298"/>
    </row>
    <row r="227" spans="2:11" ht="45" x14ac:dyDescent="0.3">
      <c r="B227" s="157" t="s">
        <v>342</v>
      </c>
      <c r="C227" s="157" t="s">
        <v>340</v>
      </c>
      <c r="D227" s="157" t="s">
        <v>328</v>
      </c>
      <c r="E227" s="157" t="s">
        <v>341</v>
      </c>
      <c r="F227" s="127" t="s">
        <v>339</v>
      </c>
      <c r="G227" s="252" t="s">
        <v>342</v>
      </c>
      <c r="H227" s="252" t="s">
        <v>270</v>
      </c>
      <c r="I227" s="252" t="s">
        <v>277</v>
      </c>
      <c r="J227" s="252" t="s">
        <v>333</v>
      </c>
      <c r="K227" s="252" t="s">
        <v>339</v>
      </c>
    </row>
    <row r="228" spans="2:11" ht="45" x14ac:dyDescent="0.3">
      <c r="B228" s="158" t="s">
        <v>337</v>
      </c>
      <c r="C228" s="160" t="s">
        <v>600</v>
      </c>
      <c r="D228" s="160" t="s">
        <v>600</v>
      </c>
      <c r="E228" s="160" t="s">
        <v>600</v>
      </c>
      <c r="F228" s="255" t="s">
        <v>286</v>
      </c>
      <c r="G228" s="256" t="s">
        <v>337</v>
      </c>
      <c r="H228" s="256" t="s">
        <v>600</v>
      </c>
      <c r="I228" s="256" t="s">
        <v>600</v>
      </c>
      <c r="J228" s="256" t="s">
        <v>600</v>
      </c>
      <c r="K228" s="256" t="s">
        <v>286</v>
      </c>
    </row>
    <row r="229" spans="2:11" ht="15" x14ac:dyDescent="0.3">
      <c r="B229" s="124" t="s">
        <v>343</v>
      </c>
      <c r="C229" s="124" t="s">
        <v>246</v>
      </c>
      <c r="D229" s="173" t="s">
        <v>273</v>
      </c>
      <c r="E229" s="124" t="s">
        <v>258</v>
      </c>
      <c r="F229" s="254" t="s">
        <v>287</v>
      </c>
      <c r="G229" s="251" t="s">
        <v>343</v>
      </c>
      <c r="H229" s="251" t="s">
        <v>246</v>
      </c>
      <c r="I229" s="251" t="s">
        <v>273</v>
      </c>
      <c r="J229" s="251" t="s">
        <v>258</v>
      </c>
      <c r="K229" s="251" t="s">
        <v>287</v>
      </c>
    </row>
    <row r="230" spans="2:11" ht="15" x14ac:dyDescent="0.3">
      <c r="B230" s="52"/>
      <c r="C230" s="52"/>
      <c r="D230" s="52"/>
      <c r="E230" s="52"/>
      <c r="F230" s="258"/>
      <c r="G230" s="52"/>
      <c r="H230" s="52"/>
      <c r="I230" s="52"/>
      <c r="J230" s="52"/>
      <c r="K230" s="52"/>
    </row>
    <row r="231" spans="2:11" ht="16.5" customHeight="1" x14ac:dyDescent="0.3"/>
    <row r="232" spans="2:11" ht="15" x14ac:dyDescent="0.3">
      <c r="B232" s="55" t="s">
        <v>351</v>
      </c>
      <c r="C232" s="55"/>
      <c r="D232" s="154"/>
      <c r="E232" s="55"/>
      <c r="F232" s="55"/>
      <c r="K232" s="55"/>
    </row>
    <row r="233" spans="2:11" ht="15" x14ac:dyDescent="0.3">
      <c r="B233" s="55"/>
      <c r="C233" s="55"/>
      <c r="D233" s="154"/>
      <c r="E233" s="55"/>
      <c r="F233" s="55"/>
      <c r="K233" s="55"/>
    </row>
    <row r="234" spans="2:11" ht="18.75" customHeight="1" x14ac:dyDescent="0.3">
      <c r="B234" s="322" t="s">
        <v>645</v>
      </c>
      <c r="C234" s="324"/>
      <c r="D234" s="306" t="s">
        <v>252</v>
      </c>
    </row>
    <row r="235" spans="2:11" ht="18.75" customHeight="1" x14ac:dyDescent="0.3">
      <c r="B235" s="157" t="s">
        <v>298</v>
      </c>
      <c r="C235" s="157" t="s">
        <v>299</v>
      </c>
      <c r="D235" s="306"/>
    </row>
    <row r="236" spans="2:11" ht="18.75" customHeight="1" x14ac:dyDescent="0.3">
      <c r="B236" s="158" t="s">
        <v>286</v>
      </c>
      <c r="C236" s="158" t="s">
        <v>337</v>
      </c>
      <c r="D236" s="306"/>
    </row>
    <row r="237" spans="2:11" ht="20.25" customHeight="1" x14ac:dyDescent="0.3">
      <c r="B237" s="124" t="s">
        <v>352</v>
      </c>
      <c r="C237" s="124"/>
      <c r="D237" s="173" t="s">
        <v>162</v>
      </c>
    </row>
    <row r="238" spans="2:11" ht="15" x14ac:dyDescent="0.3">
      <c r="B238" s="52"/>
      <c r="C238" s="52"/>
      <c r="D238" s="171"/>
    </row>
    <row r="239" spans="2:11" ht="15" x14ac:dyDescent="0.3">
      <c r="C239" s="40"/>
      <c r="F239" s="162"/>
      <c r="G239" s="162"/>
      <c r="H239" s="162"/>
      <c r="I239" s="163"/>
      <c r="K239" s="162"/>
    </row>
    <row r="240" spans="2:11" ht="16.5" customHeight="1" x14ac:dyDescent="0.3">
      <c r="B240" s="55" t="s">
        <v>610</v>
      </c>
    </row>
    <row r="241" spans="2:11" ht="16.5" customHeight="1" x14ac:dyDescent="0.3"/>
    <row r="242" spans="2:11" ht="15" x14ac:dyDescent="0.3">
      <c r="B242" s="155" t="s">
        <v>151</v>
      </c>
      <c r="C242" s="182" t="s">
        <v>450</v>
      </c>
      <c r="D242" s="182" t="s">
        <v>594</v>
      </c>
      <c r="E242" s="122"/>
      <c r="F242" s="122"/>
      <c r="K242" s="250"/>
    </row>
    <row r="243" spans="2:11" ht="15" x14ac:dyDescent="0.3">
      <c r="B243" s="180" t="str">
        <f>IFERROR(INDEX('Legislation tool - TO HIDE'!$AM$14:$AM$41,_xlfn.AGGREGATE(15,3,('Legislation tool - TO HIDE'!$AN$14:$AN$41="y")/('Legislation tool - TO HIDE'!$AN$14:$AN$41="y")*(ROW('Legislation tool - TO HIDE'!$AN$14:$AN$41)-ROW('Legislation tool - TO HIDE'!$AM$13)),ROWS('Legislation tool - TO HIDE'!$AO$14:AO14))), "")</f>
        <v/>
      </c>
      <c r="C243" s="172" t="str">
        <f>IF(B243="", "", VLOOKUP(B243,'Legislation tool - TO HIDE'!$B$48:$K$76,3,FALSE))</f>
        <v/>
      </c>
      <c r="D243" s="183" t="str">
        <f>IF(B243="", "", VLOOKUP(B243,'Legislation tool - TO HIDE'!$B$48:$K$76,9,FALSE))</f>
        <v/>
      </c>
      <c r="E243" s="122"/>
      <c r="F243" s="122"/>
      <c r="K243" s="250"/>
    </row>
    <row r="244" spans="2:11" ht="15" x14ac:dyDescent="0.3">
      <c r="B244" s="180" t="str">
        <f>IFERROR(INDEX('Legislation tool - TO HIDE'!$AM$14:$AM$41,_xlfn.AGGREGATE(15,3,('Legislation tool - TO HIDE'!$AN$14:$AN$41="y")/('Legislation tool - TO HIDE'!$AN$14:$AN$41="y")*(ROW('Legislation tool - TO HIDE'!$AN$14:$AN$41)-ROW('Legislation tool - TO HIDE'!$AM$13)),ROWS('Legislation tool - TO HIDE'!$AO$14:AO15))), "")</f>
        <v/>
      </c>
      <c r="C244" s="172" t="str">
        <f>IF(B244="", "", VLOOKUP(B244,'Legislation tool - TO HIDE'!$B$48:$K$76,3,FALSE))</f>
        <v/>
      </c>
      <c r="D244" s="183" t="str">
        <f>IF(B244="", "", VLOOKUP(B244,'Legislation tool - TO HIDE'!$B$48:$K$76,9,FALSE))</f>
        <v/>
      </c>
      <c r="E244" s="122"/>
      <c r="F244" s="122"/>
      <c r="K244" s="250"/>
    </row>
    <row r="245" spans="2:11" ht="15" x14ac:dyDescent="0.3">
      <c r="B245" s="180" t="str">
        <f>IFERROR(INDEX('Legislation tool - TO HIDE'!$AM$14:$AM$41,_xlfn.AGGREGATE(15,3,('Legislation tool - TO HIDE'!$AN$14:$AN$41="y")/('Legislation tool - TO HIDE'!$AN$14:$AN$41="y")*(ROW('Legislation tool - TO HIDE'!$AN$14:$AN$41)-ROW('Legislation tool - TO HIDE'!$AM$13)),ROWS('Legislation tool - TO HIDE'!$AO$14:AO16))), "")</f>
        <v/>
      </c>
      <c r="C245" s="172" t="str">
        <f>IF(B245="", "", VLOOKUP(B245,'Legislation tool - TO HIDE'!$B$48:$K$76,3,FALSE))</f>
        <v/>
      </c>
      <c r="D245" s="183" t="str">
        <f>IF(B245="", "", VLOOKUP(B245,'Legislation tool - TO HIDE'!$B$48:$K$76,9,FALSE))</f>
        <v/>
      </c>
      <c r="E245" s="122"/>
      <c r="F245" s="122"/>
      <c r="K245" s="250"/>
    </row>
    <row r="246" spans="2:11" ht="15" x14ac:dyDescent="0.3">
      <c r="B246" s="180" t="str">
        <f>IFERROR(INDEX('Legislation tool - TO HIDE'!$AM$14:$AM$41,_xlfn.AGGREGATE(15,3,('Legislation tool - TO HIDE'!$AN$14:$AN$41="y")/('Legislation tool - TO HIDE'!$AN$14:$AN$41="y")*(ROW('Legislation tool - TO HIDE'!$AN$14:$AN$41)-ROW('Legislation tool - TO HIDE'!$AM$13)),ROWS('Legislation tool - TO HIDE'!$AO$14:AO17))), "")</f>
        <v/>
      </c>
      <c r="C246" s="172" t="str">
        <f>IF(B246="", "", VLOOKUP(B246,'Legislation tool - TO HIDE'!$B$48:$K$76,3,FALSE))</f>
        <v/>
      </c>
      <c r="D246" s="183" t="str">
        <f>IF(B246="", "", VLOOKUP(B246,'Legislation tool - TO HIDE'!$B$48:$K$76,9,FALSE))</f>
        <v/>
      </c>
      <c r="E246" s="122"/>
      <c r="F246" s="122"/>
      <c r="K246" s="250"/>
    </row>
    <row r="247" spans="2:11" ht="15" x14ac:dyDescent="0.3">
      <c r="B247" s="180" t="str">
        <f>IFERROR(INDEX('Legislation tool - TO HIDE'!$AM$14:$AM$41,_xlfn.AGGREGATE(15,3,('Legislation tool - TO HIDE'!$AN$14:$AN$41="y")/('Legislation tool - TO HIDE'!$AN$14:$AN$41="y")*(ROW('Legislation tool - TO HIDE'!$AN$14:$AN$41)-ROW('Legislation tool - TO HIDE'!$AM$13)),ROWS('Legislation tool - TO HIDE'!$AO$14:AO18))), "")</f>
        <v/>
      </c>
      <c r="C247" s="172" t="str">
        <f>IF(B247="", "", VLOOKUP(B247,'Legislation tool - TO HIDE'!$B$48:$K$76,3,FALSE))</f>
        <v/>
      </c>
      <c r="D247" s="183" t="str">
        <f>IF(B247="", "", VLOOKUP(B247,'Legislation tool - TO HIDE'!$B$48:$K$76,9,FALSE))</f>
        <v/>
      </c>
      <c r="E247" s="122"/>
      <c r="F247" s="122"/>
      <c r="K247" s="250"/>
    </row>
    <row r="248" spans="2:11" ht="15" x14ac:dyDescent="0.3">
      <c r="B248" s="180" t="str">
        <f>IFERROR(INDEX('Legislation tool - TO HIDE'!$AM$14:$AM$41,_xlfn.AGGREGATE(15,3,('Legislation tool - TO HIDE'!$AN$14:$AN$41="y")/('Legislation tool - TO HIDE'!$AN$14:$AN$41="y")*(ROW('Legislation tool - TO HIDE'!$AN$14:$AN$41)-ROW('Legislation tool - TO HIDE'!$AM$13)),ROWS('Legislation tool - TO HIDE'!$AO$14:AO19))), "")</f>
        <v/>
      </c>
      <c r="C248" s="172" t="str">
        <f>IF(B248="", "", VLOOKUP(B248,'Legislation tool - TO HIDE'!$B$48:$K$76,3,FALSE))</f>
        <v/>
      </c>
      <c r="D248" s="183" t="str">
        <f>IF(B248="", "", VLOOKUP(B248,'Legislation tool - TO HIDE'!$B$48:$K$76,9,FALSE))</f>
        <v/>
      </c>
      <c r="E248" s="122"/>
      <c r="F248" s="122"/>
      <c r="K248" s="250"/>
    </row>
    <row r="249" spans="2:11" ht="15" x14ac:dyDescent="0.3">
      <c r="B249" s="180" t="str">
        <f>IFERROR(INDEX('Legislation tool - TO HIDE'!$AM$14:$AM$41,_xlfn.AGGREGATE(15,3,('Legislation tool - TO HIDE'!$AN$14:$AN$41="y")/('Legislation tool - TO HIDE'!$AN$14:$AN$41="y")*(ROW('Legislation tool - TO HIDE'!$AN$14:$AN$41)-ROW('Legislation tool - TO HIDE'!$AM$13)),ROWS('Legislation tool - TO HIDE'!$AO$14:AO20))), "")</f>
        <v/>
      </c>
      <c r="C249" s="172" t="str">
        <f>IF(B249="", "", VLOOKUP(B249,'Legislation tool - TO HIDE'!$B$48:$K$76,3,FALSE))</f>
        <v/>
      </c>
      <c r="D249" s="183" t="str">
        <f>IF(B249="", "", VLOOKUP(B249,'Legislation tool - TO HIDE'!$B$48:$K$76,9,FALSE))</f>
        <v/>
      </c>
      <c r="E249" s="122"/>
      <c r="F249" s="122"/>
      <c r="K249" s="250"/>
    </row>
    <row r="250" spans="2:11" ht="15" x14ac:dyDescent="0.3">
      <c r="B250" s="180" t="str">
        <f>IFERROR(INDEX('Legislation tool - TO HIDE'!$AM$14:$AM$41,_xlfn.AGGREGATE(15,3,('Legislation tool - TO HIDE'!$AN$14:$AN$41="y")/('Legislation tool - TO HIDE'!$AN$14:$AN$41="y")*(ROW('Legislation tool - TO HIDE'!$AN$14:$AN$41)-ROW('Legislation tool - TO HIDE'!$AM$13)),ROWS('Legislation tool - TO HIDE'!$AO$14:AO21))), "")</f>
        <v/>
      </c>
      <c r="C250" s="172" t="str">
        <f>IF(B250="", "", VLOOKUP(B250,'Legislation tool - TO HIDE'!$B$48:$K$76,3,FALSE))</f>
        <v/>
      </c>
      <c r="D250" s="183" t="str">
        <f>IF(B250="", "", VLOOKUP(B250,'Legislation tool - TO HIDE'!$B$48:$K$76,9,FALSE))</f>
        <v/>
      </c>
      <c r="E250" s="122"/>
      <c r="F250" s="122"/>
      <c r="K250" s="250"/>
    </row>
    <row r="251" spans="2:11" ht="15" x14ac:dyDescent="0.3">
      <c r="B251" s="180" t="str">
        <f>IFERROR(INDEX('Legislation tool - TO HIDE'!$AM$14:$AM$41,_xlfn.AGGREGATE(15,3,('Legislation tool - TO HIDE'!$AN$14:$AN$41="y")/('Legislation tool - TO HIDE'!$AN$14:$AN$41="y")*(ROW('Legislation tool - TO HIDE'!$AN$14:$AN$41)-ROW('Legislation tool - TO HIDE'!$AM$13)),ROWS('Legislation tool - TO HIDE'!$AO$14:AO22))), "")</f>
        <v/>
      </c>
      <c r="C251" s="172" t="str">
        <f>IF(B251="", "", VLOOKUP(B251,'Legislation tool - TO HIDE'!$B$48:$K$76,3,FALSE))</f>
        <v/>
      </c>
      <c r="D251" s="183" t="str">
        <f>IF(B251="", "", VLOOKUP(B251,'Legislation tool - TO HIDE'!$B$48:$K$76,9,FALSE))</f>
        <v/>
      </c>
      <c r="E251" s="122"/>
      <c r="F251" s="122"/>
      <c r="K251" s="250"/>
    </row>
    <row r="252" spans="2:11" ht="15" x14ac:dyDescent="0.3">
      <c r="B252" s="180" t="str">
        <f>IFERROR(INDEX('Legislation tool - TO HIDE'!$AM$14:$AM$41,_xlfn.AGGREGATE(15,3,('Legislation tool - TO HIDE'!$AN$14:$AN$41="y")/('Legislation tool - TO HIDE'!$AN$14:$AN$41="y")*(ROW('Legislation tool - TO HIDE'!$AN$14:$AN$41)-ROW('Legislation tool - TO HIDE'!$AM$13)),ROWS('Legislation tool - TO HIDE'!$AO$14:AO23))), "")</f>
        <v/>
      </c>
      <c r="C252" s="172" t="str">
        <f>IF(B252="", "", VLOOKUP(B252,'Legislation tool - TO HIDE'!$B$48:$K$76,3,FALSE))</f>
        <v/>
      </c>
      <c r="D252" s="183" t="str">
        <f>IF(B252="", "", VLOOKUP(B252,'Legislation tool - TO HIDE'!$B$48:$K$76,9,FALSE))</f>
        <v/>
      </c>
      <c r="E252" s="122"/>
      <c r="F252" s="122"/>
      <c r="K252" s="250"/>
    </row>
    <row r="253" spans="2:11" ht="15" x14ac:dyDescent="0.3">
      <c r="B253" s="180" t="str">
        <f>IFERROR(INDEX('Legislation tool - TO HIDE'!$AM$14:$AM$41,_xlfn.AGGREGATE(15,3,('Legislation tool - TO HIDE'!$AN$14:$AN$41="y")/('Legislation tool - TO HIDE'!$AN$14:$AN$41="y")*(ROW('Legislation tool - TO HIDE'!$AN$14:$AN$41)-ROW('Legislation tool - TO HIDE'!$AM$13)),ROWS('Legislation tool - TO HIDE'!$AO$14:AO24))), "")</f>
        <v/>
      </c>
      <c r="C253" s="172" t="str">
        <f>IF(B253="", "", VLOOKUP(B253,'Legislation tool - TO HIDE'!$B$48:$K$76,3,FALSE))</f>
        <v/>
      </c>
      <c r="D253" s="183" t="str">
        <f>IF(B253="", "", VLOOKUP(B253,'Legislation tool - TO HIDE'!$B$48:$K$76,9,FALSE))</f>
        <v/>
      </c>
      <c r="E253" s="122"/>
      <c r="F253" s="122"/>
      <c r="K253" s="250"/>
    </row>
    <row r="254" spans="2:11" ht="15" x14ac:dyDescent="0.3">
      <c r="B254" s="180" t="str">
        <f>IFERROR(INDEX('Legislation tool - TO HIDE'!$AM$14:$AM$41,_xlfn.AGGREGATE(15,3,('Legislation tool - TO HIDE'!$AN$14:$AN$41="y")/('Legislation tool - TO HIDE'!$AN$14:$AN$41="y")*(ROW('Legislation tool - TO HIDE'!$AN$14:$AN$41)-ROW('Legislation tool - TO HIDE'!$AM$13)),ROWS('Legislation tool - TO HIDE'!$AO$14:AO25))), "")</f>
        <v/>
      </c>
      <c r="C254" s="172" t="str">
        <f>IF(B254="", "", VLOOKUP(B254,'Legislation tool - TO HIDE'!$B$48:$K$76,3,FALSE))</f>
        <v/>
      </c>
      <c r="D254" s="183" t="str">
        <f>IF(B254="", "", VLOOKUP(B254,'Legislation tool - TO HIDE'!$B$48:$K$76,9,FALSE))</f>
        <v/>
      </c>
      <c r="E254" s="122"/>
      <c r="F254" s="122"/>
      <c r="K254" s="250"/>
    </row>
    <row r="255" spans="2:11" ht="15" x14ac:dyDescent="0.3">
      <c r="B255" s="180" t="str">
        <f>IFERROR(INDEX('Legislation tool - TO HIDE'!$AM$14:$AM$41,_xlfn.AGGREGATE(15,3,('Legislation tool - TO HIDE'!$AN$14:$AN$41="y")/('Legislation tool - TO HIDE'!$AN$14:$AN$41="y")*(ROW('Legislation tool - TO HIDE'!$AN$14:$AN$41)-ROW('Legislation tool - TO HIDE'!$AM$13)),ROWS('Legislation tool - TO HIDE'!$AO$14:AO26))), "")</f>
        <v/>
      </c>
      <c r="C255" s="172" t="str">
        <f>IF(B255="", "", VLOOKUP(B255,'Legislation tool - TO HIDE'!$B$48:$K$76,3,FALSE))</f>
        <v/>
      </c>
      <c r="D255" s="183" t="str">
        <f>IF(B255="", "", VLOOKUP(B255,'Legislation tool - TO HIDE'!$B$48:$K$76,9,FALSE))</f>
        <v/>
      </c>
      <c r="E255" s="122"/>
      <c r="F255" s="122"/>
      <c r="K255" s="250"/>
    </row>
    <row r="256" spans="2:11" ht="15" x14ac:dyDescent="0.3">
      <c r="B256" s="180" t="str">
        <f>IFERROR(INDEX('Legislation tool - TO HIDE'!$AM$14:$AM$41,_xlfn.AGGREGATE(15,3,('Legislation tool - TO HIDE'!$AN$14:$AN$41="y")/('Legislation tool - TO HIDE'!$AN$14:$AN$41="y")*(ROW('Legislation tool - TO HIDE'!$AN$14:$AN$41)-ROW('Legislation tool - TO HIDE'!$AM$13)),ROWS('Legislation tool - TO HIDE'!$AO$14:AO27))), "")</f>
        <v/>
      </c>
      <c r="C256" s="172" t="str">
        <f>IF(B256="", "", VLOOKUP(B256,'Legislation tool - TO HIDE'!$B$48:$K$76,3,FALSE))</f>
        <v/>
      </c>
      <c r="D256" s="183" t="str">
        <f>IF(B256="", "", VLOOKUP(B256,'Legislation tool - TO HIDE'!$B$48:$K$76,9,FALSE))</f>
        <v/>
      </c>
      <c r="E256" s="122"/>
      <c r="F256" s="122"/>
      <c r="K256" s="250"/>
    </row>
    <row r="257" spans="2:11" ht="15" x14ac:dyDescent="0.3">
      <c r="B257" s="180" t="str">
        <f>IFERROR(INDEX('Legislation tool - TO HIDE'!$AM$14:$AM$41,_xlfn.AGGREGATE(15,3,('Legislation tool - TO HIDE'!$AN$14:$AN$41="y")/('Legislation tool - TO HIDE'!$AN$14:$AN$41="y")*(ROW('Legislation tool - TO HIDE'!$AN$14:$AN$41)-ROW('Legislation tool - TO HIDE'!$AM$13)),ROWS('Legislation tool - TO HIDE'!$AO$14:AO28))), "")</f>
        <v/>
      </c>
      <c r="C257" s="172" t="str">
        <f>IF(B257="", "", VLOOKUP(B257,'Legislation tool - TO HIDE'!$B$48:$K$76,3,FALSE))</f>
        <v/>
      </c>
      <c r="D257" s="183" t="str">
        <f>IF(B257="", "", VLOOKUP(B257,'Legislation tool - TO HIDE'!$B$48:$K$76,9,FALSE))</f>
        <v/>
      </c>
      <c r="E257" s="122"/>
      <c r="F257" s="122"/>
      <c r="K257" s="250"/>
    </row>
    <row r="258" spans="2:11" ht="15" x14ac:dyDescent="0.3">
      <c r="B258" s="180" t="str">
        <f>IFERROR(INDEX('Legislation tool - TO HIDE'!$AM$14:$AM$41,_xlfn.AGGREGATE(15,3,('Legislation tool - TO HIDE'!$AN$14:$AN$41="y")/('Legislation tool - TO HIDE'!$AN$14:$AN$41="y")*(ROW('Legislation tool - TO HIDE'!$AN$14:$AN$41)-ROW('Legislation tool - TO HIDE'!$AM$13)),ROWS('Legislation tool - TO HIDE'!$AO$14:AO29))), "")</f>
        <v/>
      </c>
      <c r="C258" s="172" t="str">
        <f>IF(B258="", "", VLOOKUP(B258,'Legislation tool - TO HIDE'!$B$48:$K$76,3,FALSE))</f>
        <v/>
      </c>
      <c r="D258" s="183" t="str">
        <f>IF(B258="", "", VLOOKUP(B258,'Legislation tool - TO HIDE'!$B$48:$K$76,9,FALSE))</f>
        <v/>
      </c>
      <c r="E258" s="122"/>
      <c r="F258" s="122"/>
      <c r="K258" s="250"/>
    </row>
    <row r="259" spans="2:11" ht="15" x14ac:dyDescent="0.3">
      <c r="B259" s="180" t="str">
        <f>IFERROR(INDEX('Legislation tool - TO HIDE'!$AM$14:$AM$41,_xlfn.AGGREGATE(15,3,('Legislation tool - TO HIDE'!$AN$14:$AN$41="y")/('Legislation tool - TO HIDE'!$AN$14:$AN$41="y")*(ROW('Legislation tool - TO HIDE'!$AN$14:$AN$41)-ROW('Legislation tool - TO HIDE'!$AM$13)),ROWS('Legislation tool - TO HIDE'!$AO$14:AO30))), "")</f>
        <v/>
      </c>
      <c r="C259" s="172" t="str">
        <f>IF(B259="", "", VLOOKUP(B259,'Legislation tool - TO HIDE'!$B$48:$K$76,3,FALSE))</f>
        <v/>
      </c>
      <c r="D259" s="183" t="str">
        <f>IF(B259="", "", VLOOKUP(B259,'Legislation tool - TO HIDE'!$B$48:$K$76,9,FALSE))</f>
        <v/>
      </c>
      <c r="E259" s="122"/>
      <c r="F259" s="122"/>
      <c r="K259" s="250"/>
    </row>
    <row r="260" spans="2:11" ht="15" x14ac:dyDescent="0.3">
      <c r="B260" s="180" t="str">
        <f>IFERROR(INDEX('Legislation tool - TO HIDE'!$AM$14:$AM$41,_xlfn.AGGREGATE(15,3,('Legislation tool - TO HIDE'!$AN$14:$AN$41="y")/('Legislation tool - TO HIDE'!$AN$14:$AN$41="y")*(ROW('Legislation tool - TO HIDE'!$AN$14:$AN$41)-ROW('Legislation tool - TO HIDE'!$AM$13)),ROWS('Legislation tool - TO HIDE'!$AO$14:AO31))), "")</f>
        <v/>
      </c>
      <c r="C260" s="172" t="str">
        <f>IF(B260="", "", VLOOKUP(B260,'Legislation tool - TO HIDE'!$B$48:$K$76,3,FALSE))</f>
        <v/>
      </c>
      <c r="D260" s="183" t="str">
        <f>IF(B260="", "", VLOOKUP(B260,'Legislation tool - TO HIDE'!$B$48:$K$76,9,FALSE))</f>
        <v/>
      </c>
      <c r="E260" s="122"/>
      <c r="F260" s="122"/>
      <c r="K260" s="250"/>
    </row>
    <row r="261" spans="2:11" ht="15" x14ac:dyDescent="0.3">
      <c r="B261" s="180" t="str">
        <f>IFERROR(INDEX('Legislation tool - TO HIDE'!$AM$14:$AM$41,_xlfn.AGGREGATE(15,3,('Legislation tool - TO HIDE'!$AN$14:$AN$41="y")/('Legislation tool - TO HIDE'!$AN$14:$AN$41="y")*(ROW('Legislation tool - TO HIDE'!$AN$14:$AN$41)-ROW('Legislation tool - TO HIDE'!$AM$13)),ROWS('Legislation tool - TO HIDE'!$AO$14:AO32))), "")</f>
        <v/>
      </c>
      <c r="C261" s="172" t="str">
        <f>IF(B261="", "", VLOOKUP(B261,'Legislation tool - TO HIDE'!$B$48:$K$76,3,FALSE))</f>
        <v/>
      </c>
      <c r="D261" s="183" t="str">
        <f>IF(B261="", "", VLOOKUP(B261,'Legislation tool - TO HIDE'!$B$48:$K$76,9,FALSE))</f>
        <v/>
      </c>
      <c r="E261" s="122"/>
      <c r="F261" s="122"/>
      <c r="K261" s="250"/>
    </row>
    <row r="262" spans="2:11" ht="15" x14ac:dyDescent="0.3">
      <c r="B262" s="180" t="str">
        <f>IFERROR(INDEX('Legislation tool - TO HIDE'!$AM$14:$AM$41,_xlfn.AGGREGATE(15,3,('Legislation tool - TO HIDE'!$AN$14:$AN$41="y")/('Legislation tool - TO HIDE'!$AN$14:$AN$41="y")*(ROW('Legislation tool - TO HIDE'!$AN$14:$AN$41)-ROW('Legislation tool - TO HIDE'!$AM$13)),ROWS('Legislation tool - TO HIDE'!$AO$14:AO33))), "")</f>
        <v/>
      </c>
      <c r="C262" s="172" t="str">
        <f>IF(B262="", "", VLOOKUP(B262,'Legislation tool - TO HIDE'!$B$48:$K$76,3,FALSE))</f>
        <v/>
      </c>
      <c r="D262" s="183" t="str">
        <f>IF(B262="", "", VLOOKUP(B262,'Legislation tool - TO HIDE'!$B$48:$K$76,9,FALSE))</f>
        <v/>
      </c>
      <c r="E262" s="122"/>
      <c r="F262" s="122"/>
      <c r="K262" s="250"/>
    </row>
    <row r="263" spans="2:11" ht="15" x14ac:dyDescent="0.3">
      <c r="B263" s="180" t="str">
        <f>IFERROR(INDEX('Legislation tool - TO HIDE'!$AM$14:$AM$41,_xlfn.AGGREGATE(15,3,('Legislation tool - TO HIDE'!$AN$14:$AN$41="y")/('Legislation tool - TO HIDE'!$AN$14:$AN$41="y")*(ROW('Legislation tool - TO HIDE'!$AN$14:$AN$41)-ROW('Legislation tool - TO HIDE'!$AM$13)),ROWS('Legislation tool - TO HIDE'!$AO$14:AO34))), "")</f>
        <v/>
      </c>
      <c r="C263" s="172" t="str">
        <f>IF(B263="", "", VLOOKUP(B263,'Legislation tool - TO HIDE'!$B$48:$K$76,3,FALSE))</f>
        <v/>
      </c>
      <c r="D263" s="183" t="str">
        <f>IF(B263="", "", VLOOKUP(B263,'Legislation tool - TO HIDE'!$B$48:$K$76,9,FALSE))</f>
        <v/>
      </c>
      <c r="E263" s="122"/>
      <c r="F263" s="122"/>
      <c r="K263" s="250"/>
    </row>
    <row r="264" spans="2:11" ht="15" x14ac:dyDescent="0.3">
      <c r="B264" s="180" t="str">
        <f>IFERROR(INDEX('Legislation tool - TO HIDE'!$AM$14:$AM$41,_xlfn.AGGREGATE(15,3,('Legislation tool - TO HIDE'!$AN$14:$AN$41="y")/('Legislation tool - TO HIDE'!$AN$14:$AN$41="y")*(ROW('Legislation tool - TO HIDE'!$AN$14:$AN$41)-ROW('Legislation tool - TO HIDE'!$AM$13)),ROWS('Legislation tool - TO HIDE'!$AO$14:AO35))), "")</f>
        <v/>
      </c>
      <c r="C264" s="172" t="str">
        <f>IF(B264="", "", VLOOKUP(B264,'Legislation tool - TO HIDE'!$B$48:$K$76,3,FALSE))</f>
        <v/>
      </c>
      <c r="D264" s="183" t="str">
        <f>IF(B264="", "", VLOOKUP(B264,'Legislation tool - TO HIDE'!$B$48:$K$76,9,FALSE))</f>
        <v/>
      </c>
      <c r="E264" s="122"/>
      <c r="F264" s="122"/>
      <c r="K264" s="250"/>
    </row>
    <row r="265" spans="2:11" ht="15" x14ac:dyDescent="0.3">
      <c r="B265" s="180" t="str">
        <f>IFERROR(INDEX('Legislation tool - TO HIDE'!$AM$14:$AM$41,_xlfn.AGGREGATE(15,3,('Legislation tool - TO HIDE'!$AN$14:$AN$41="y")/('Legislation tool - TO HIDE'!$AN$14:$AN$41="y")*(ROW('Legislation tool - TO HIDE'!$AN$14:$AN$41)-ROW('Legislation tool - TO HIDE'!$AM$13)),ROWS('Legislation tool - TO HIDE'!$AO$14:AO36))), "")</f>
        <v/>
      </c>
      <c r="C265" s="172" t="str">
        <f>IF(B265="", "", VLOOKUP(B265,'Legislation tool - TO HIDE'!$B$48:$K$76,3,FALSE))</f>
        <v/>
      </c>
      <c r="D265" s="183" t="str">
        <f>IF(B265="", "", VLOOKUP(B265,'Legislation tool - TO HIDE'!$B$48:$K$76,9,FALSE))</f>
        <v/>
      </c>
      <c r="E265" s="122"/>
      <c r="F265" s="122"/>
      <c r="K265" s="250"/>
    </row>
    <row r="266" spans="2:11" ht="15" x14ac:dyDescent="0.3">
      <c r="B266" s="180" t="str">
        <f>IFERROR(INDEX('Legislation tool - TO HIDE'!$AM$14:$AM$41,_xlfn.AGGREGATE(15,3,('Legislation tool - TO HIDE'!$AN$14:$AN$41="y")/('Legislation tool - TO HIDE'!$AN$14:$AN$41="y")*(ROW('Legislation tool - TO HIDE'!$AN$14:$AN$41)-ROW('Legislation tool - TO HIDE'!$AM$13)),ROWS('Legislation tool - TO HIDE'!$AO$14:AO37))), "")</f>
        <v/>
      </c>
      <c r="C266" s="172" t="str">
        <f>IF(B266="", "", VLOOKUP(B266,'Legislation tool - TO HIDE'!$B$48:$K$76,3,FALSE))</f>
        <v/>
      </c>
      <c r="D266" s="183" t="str">
        <f>IF(B266="", "", VLOOKUP(B266,'Legislation tool - TO HIDE'!$B$48:$K$76,9,FALSE))</f>
        <v/>
      </c>
      <c r="E266" s="122"/>
      <c r="F266" s="122"/>
      <c r="K266" s="250"/>
    </row>
    <row r="267" spans="2:11" ht="15" x14ac:dyDescent="0.3">
      <c r="B267" s="180" t="str">
        <f>IFERROR(INDEX('Legislation tool - TO HIDE'!$AM$14:$AM$41,_xlfn.AGGREGATE(15,3,('Legislation tool - TO HIDE'!$AN$14:$AN$41="y")/('Legislation tool - TO HIDE'!$AN$14:$AN$41="y")*(ROW('Legislation tool - TO HIDE'!$AN$14:$AN$41)-ROW('Legislation tool - TO HIDE'!$AM$13)),ROWS('Legislation tool - TO HIDE'!$AO$14:AO38))), "")</f>
        <v/>
      </c>
      <c r="C267" s="172" t="str">
        <f>IF(B267="", "", VLOOKUP(B267,'Legislation tool - TO HIDE'!$B$48:$K$76,3,FALSE))</f>
        <v/>
      </c>
      <c r="D267" s="183" t="str">
        <f>IF(B267="", "", VLOOKUP(B267,'Legislation tool - TO HIDE'!$B$48:$K$76,9,FALSE))</f>
        <v/>
      </c>
      <c r="E267" s="122"/>
      <c r="F267" s="122"/>
      <c r="K267" s="250"/>
    </row>
    <row r="268" spans="2:11" ht="15" x14ac:dyDescent="0.3">
      <c r="B268" s="180" t="str">
        <f>IFERROR(INDEX('Legislation tool - TO HIDE'!$AM$14:$AM$41,_xlfn.AGGREGATE(15,3,('Legislation tool - TO HIDE'!$AN$14:$AN$41="y")/('Legislation tool - TO HIDE'!$AN$14:$AN$41="y")*(ROW('Legislation tool - TO HIDE'!$AN$14:$AN$41)-ROW('Legislation tool - TO HIDE'!$AM$13)),ROWS('Legislation tool - TO HIDE'!$AO$14:AO39))), "")</f>
        <v/>
      </c>
      <c r="C268" s="172" t="str">
        <f>IF(B268="", "", VLOOKUP(B268,'Legislation tool - TO HIDE'!$B$48:$K$76,3,FALSE))</f>
        <v/>
      </c>
      <c r="D268" s="183" t="str">
        <f>IF(B268="", "", VLOOKUP(B268,'Legislation tool - TO HIDE'!$B$48:$K$76,9,FALSE))</f>
        <v/>
      </c>
      <c r="E268" s="122"/>
      <c r="F268" s="122"/>
      <c r="K268" s="250"/>
    </row>
    <row r="269" spans="2:11" ht="15" x14ac:dyDescent="0.3">
      <c r="B269" s="180" t="str">
        <f>IFERROR(INDEX('Legislation tool - TO HIDE'!$AM$14:$AM$41,_xlfn.AGGREGATE(15,3,('Legislation tool - TO HIDE'!$AN$14:$AN$41="y")/('Legislation tool - TO HIDE'!$AN$14:$AN$41="y")*(ROW('Legislation tool - TO HIDE'!$AN$14:$AN$41)-ROW('Legislation tool - TO HIDE'!$AM$13)),ROWS('Legislation tool - TO HIDE'!$AO$14:AO40))), "")</f>
        <v/>
      </c>
      <c r="C269" s="172" t="str">
        <f>IF(B269="", "", VLOOKUP(B269,'Legislation tool - TO HIDE'!$B$48:$K$76,3,FALSE))</f>
        <v/>
      </c>
      <c r="D269" s="183" t="str">
        <f>IF(B269="", "", VLOOKUP(B269,'Legislation tool - TO HIDE'!$B$48:$K$76,9,FALSE))</f>
        <v/>
      </c>
      <c r="E269" s="122"/>
      <c r="F269" s="122"/>
      <c r="K269" s="250"/>
    </row>
    <row r="270" spans="2:11" ht="15" x14ac:dyDescent="0.3">
      <c r="B270" s="180" t="str">
        <f>IFERROR(INDEX('Legislation tool - TO HIDE'!$AM$14:$AM$41,_xlfn.AGGREGATE(15,3,('Legislation tool - TO HIDE'!$AN$14:$AN$41="y")/('Legislation tool - TO HIDE'!$AN$14:$AN$41="y")*(ROW('Legislation tool - TO HIDE'!$AN$14:$AN$41)-ROW('Legislation tool - TO HIDE'!$AM$13)),ROWS('Legislation tool - TO HIDE'!$AO$14:AO41))), "")</f>
        <v/>
      </c>
      <c r="C270" s="172" t="str">
        <f>IF(B270="", "", VLOOKUP(B270,'Legislation tool - TO HIDE'!$B$48:$K$76,3,FALSE))</f>
        <v/>
      </c>
      <c r="D270" s="183" t="str">
        <f>IF(B270="", "", VLOOKUP(B270,'Legislation tool - TO HIDE'!$B$48:$K$76,9,FALSE))</f>
        <v/>
      </c>
      <c r="E270" s="122"/>
      <c r="F270" s="122"/>
      <c r="K270" s="250"/>
    </row>
    <row r="271" spans="2:11" ht="15" x14ac:dyDescent="0.3">
      <c r="B271" s="180" t="str">
        <f>IFERROR(INDEX('Legislation tool - TO HIDE'!$AM$14:$AM$41,_xlfn.AGGREGATE(15,3,('Legislation tool - TO HIDE'!$AN$14:$AN$41="y")/('Legislation tool - TO HIDE'!$AN$14:$AN$41="y")*(ROW('Legislation tool - TO HIDE'!$AN$14:$AN$41)-ROW('Legislation tool - TO HIDE'!$AM$13)),ROWS('Legislation tool - TO HIDE'!$AO$14:AO42))), "")</f>
        <v/>
      </c>
      <c r="C271" s="172" t="str">
        <f>IF(B271="", "", VLOOKUP(B271,'Legislation tool - TO HIDE'!$B$48:$K$76,3,FALSE))</f>
        <v/>
      </c>
      <c r="D271" s="183" t="str">
        <f>IF(B271="", "", VLOOKUP(B271,'Legislation tool - TO HIDE'!$B$48:$K$76,9,FALSE))</f>
        <v/>
      </c>
      <c r="E271" s="122"/>
      <c r="F271" s="122"/>
      <c r="K271" s="250"/>
    </row>
    <row r="272" spans="2:11" ht="15" x14ac:dyDescent="0.3">
      <c r="B272" s="199"/>
      <c r="C272" s="90"/>
      <c r="D272" s="200"/>
      <c r="E272" s="184"/>
      <c r="F272" s="184"/>
      <c r="K272" s="250"/>
    </row>
    <row r="273" spans="2:11" ht="15" x14ac:dyDescent="0.3">
      <c r="B273" s="266" t="s">
        <v>303</v>
      </c>
      <c r="C273" s="266"/>
      <c r="D273" s="266"/>
      <c r="E273" s="266"/>
      <c r="F273" s="266"/>
    </row>
    <row r="274" spans="2:11" ht="15" x14ac:dyDescent="0.3">
      <c r="B274" s="122"/>
      <c r="C274" s="156"/>
      <c r="D274" s="156"/>
      <c r="E274" s="156"/>
      <c r="F274" s="156"/>
      <c r="K274" s="156"/>
    </row>
    <row r="275" spans="2:11" ht="33.75" customHeight="1" x14ac:dyDescent="0.3">
      <c r="B275" s="298" t="s">
        <v>304</v>
      </c>
      <c r="C275" s="298"/>
    </row>
    <row r="276" spans="2:11" ht="64.5" customHeight="1" x14ac:dyDescent="0.3">
      <c r="B276" s="157" t="s">
        <v>335</v>
      </c>
      <c r="C276" s="157" t="s">
        <v>336</v>
      </c>
    </row>
    <row r="277" spans="2:11" ht="60.75" customHeight="1" x14ac:dyDescent="0.3">
      <c r="B277" s="176" t="s">
        <v>600</v>
      </c>
      <c r="C277" s="176" t="s">
        <v>600</v>
      </c>
    </row>
    <row r="278" spans="2:11" ht="20.25" customHeight="1" x14ac:dyDescent="0.3">
      <c r="B278" s="169" t="s">
        <v>244</v>
      </c>
      <c r="C278" s="169" t="s">
        <v>317</v>
      </c>
    </row>
    <row r="279" spans="2:11" ht="15" x14ac:dyDescent="0.3">
      <c r="B279" s="52"/>
      <c r="C279" s="52"/>
    </row>
    <row r="280" spans="2:11" ht="16.5" customHeight="1" x14ac:dyDescent="0.3"/>
    <row r="281" spans="2:11" ht="15" x14ac:dyDescent="0.3">
      <c r="B281" s="266" t="s">
        <v>363</v>
      </c>
      <c r="C281" s="266"/>
      <c r="D281" s="266"/>
      <c r="E281" s="266"/>
      <c r="F281" s="266"/>
    </row>
    <row r="282" spans="2:11" ht="15" x14ac:dyDescent="0.3">
      <c r="B282" s="120"/>
      <c r="C282" s="120"/>
      <c r="D282" s="167"/>
      <c r="E282" s="120"/>
      <c r="F282" s="120"/>
      <c r="K282" s="249"/>
    </row>
    <row r="283" spans="2:11" ht="16.5" customHeight="1" x14ac:dyDescent="0.3">
      <c r="B283" s="55" t="s">
        <v>640</v>
      </c>
    </row>
    <row r="284" spans="2:11" ht="60.75" customHeight="1" x14ac:dyDescent="0.3">
      <c r="B284" s="158" t="s">
        <v>364</v>
      </c>
    </row>
    <row r="285" spans="2:11" ht="20.25" customHeight="1" x14ac:dyDescent="0.3">
      <c r="B285" s="124" t="s">
        <v>356</v>
      </c>
    </row>
    <row r="286" spans="2:11" ht="15" x14ac:dyDescent="0.3">
      <c r="B286" s="52"/>
    </row>
    <row r="287" spans="2:11" ht="15" x14ac:dyDescent="0.3">
      <c r="B287" s="120"/>
      <c r="D287" s="167"/>
      <c r="E287" s="120"/>
      <c r="F287" s="120"/>
      <c r="K287" s="249"/>
    </row>
    <row r="288" spans="2:11" ht="16.5" customHeight="1" x14ac:dyDescent="0.3">
      <c r="B288" s="59" t="s">
        <v>235</v>
      </c>
    </row>
    <row r="289" ht="16.5" customHeight="1" x14ac:dyDescent="0.3"/>
    <row r="290" ht="16.5" hidden="1" customHeight="1" x14ac:dyDescent="0.3"/>
    <row r="291" ht="16.5" hidden="1" customHeight="1" x14ac:dyDescent="0.3"/>
    <row r="292" ht="16.5" hidden="1" customHeight="1" x14ac:dyDescent="0.3"/>
    <row r="293" ht="16.5" hidden="1" customHeight="1" x14ac:dyDescent="0.3"/>
    <row r="294" ht="16.5" hidden="1" customHeight="1" x14ac:dyDescent="0.3"/>
    <row r="295" ht="16.5" hidden="1" customHeight="1" x14ac:dyDescent="0.3"/>
    <row r="296" ht="16.5" hidden="1" customHeight="1" x14ac:dyDescent="0.3"/>
    <row r="297" ht="16.5" hidden="1" customHeight="1" x14ac:dyDescent="0.3"/>
    <row r="298" ht="16.5" hidden="1" customHeight="1" x14ac:dyDescent="0.3"/>
    <row r="299" ht="16.5" hidden="1" customHeight="1" x14ac:dyDescent="0.3"/>
    <row r="300" ht="16.5" hidden="1" customHeight="1" x14ac:dyDescent="0.3"/>
    <row r="301" ht="16.5" hidden="1" customHeight="1" x14ac:dyDescent="0.3"/>
    <row r="302" ht="16.5" hidden="1" customHeight="1" x14ac:dyDescent="0.3"/>
    <row r="303" ht="16.5" hidden="1" customHeight="1" x14ac:dyDescent="0.3"/>
    <row r="304" ht="16.5" hidden="1" customHeight="1" x14ac:dyDescent="0.3"/>
    <row r="305" ht="16.5" hidden="1" customHeight="1" x14ac:dyDescent="0.3"/>
    <row r="306" ht="16.5" hidden="1" customHeight="1" x14ac:dyDescent="0.3"/>
    <row r="307" ht="16.5" hidden="1" customHeight="1" x14ac:dyDescent="0.3"/>
    <row r="308" ht="16.5" hidden="1" customHeight="1" x14ac:dyDescent="0.3"/>
    <row r="309" ht="16.5" hidden="1" customHeight="1" x14ac:dyDescent="0.3"/>
    <row r="310" ht="16.5" hidden="1" customHeight="1" x14ac:dyDescent="0.3"/>
    <row r="311" ht="16.5" hidden="1" customHeight="1" x14ac:dyDescent="0.3"/>
    <row r="312" ht="16.5" hidden="1" customHeight="1" x14ac:dyDescent="0.3"/>
    <row r="313" ht="16.5" hidden="1" customHeight="1" x14ac:dyDescent="0.3"/>
    <row r="314" ht="16.5" hidden="1" customHeight="1" x14ac:dyDescent="0.3"/>
    <row r="315" ht="16.5" hidden="1" customHeight="1" x14ac:dyDescent="0.3"/>
    <row r="316" ht="16.5" hidden="1" customHeight="1" x14ac:dyDescent="0.3"/>
    <row r="317" ht="16.5" hidden="1" customHeight="1" x14ac:dyDescent="0.3"/>
    <row r="318" ht="16.5" hidden="1" customHeight="1" x14ac:dyDescent="0.3"/>
    <row r="319" ht="16.5" hidden="1" customHeight="1" x14ac:dyDescent="0.3"/>
    <row r="320" ht="16.5" hidden="1" customHeight="1" x14ac:dyDescent="0.3"/>
    <row r="321" ht="16.5" hidden="1" customHeight="1" x14ac:dyDescent="0.3"/>
    <row r="322" ht="16.5" hidden="1" customHeight="1" x14ac:dyDescent="0.3"/>
    <row r="323" ht="16.5" hidden="1" customHeight="1" x14ac:dyDescent="0.3"/>
    <row r="324" ht="16.5" hidden="1" customHeight="1" x14ac:dyDescent="0.3"/>
    <row r="325" ht="16.5" hidden="1" customHeight="1" x14ac:dyDescent="0.3"/>
    <row r="326" ht="16.5" hidden="1" customHeight="1" x14ac:dyDescent="0.3"/>
    <row r="327" ht="16.5" hidden="1" customHeight="1" x14ac:dyDescent="0.3"/>
    <row r="328" ht="16.5" hidden="1" customHeight="1" x14ac:dyDescent="0.3"/>
    <row r="329" ht="16.5" hidden="1" customHeight="1" x14ac:dyDescent="0.3"/>
    <row r="330" ht="16.5" hidden="1" customHeight="1" x14ac:dyDescent="0.3"/>
    <row r="331" ht="16.5" hidden="1" customHeight="1" x14ac:dyDescent="0.3"/>
    <row r="332" ht="16.5" hidden="1" customHeight="1" x14ac:dyDescent="0.3"/>
    <row r="333" ht="16.5" hidden="1" customHeight="1" x14ac:dyDescent="0.3"/>
    <row r="334" ht="16.5" hidden="1" customHeight="1" x14ac:dyDescent="0.3"/>
    <row r="335" ht="16.5" hidden="1" customHeight="1" x14ac:dyDescent="0.3"/>
    <row r="336" ht="16.5" hidden="1" customHeight="1" x14ac:dyDescent="0.3"/>
    <row r="337" ht="16.5" hidden="1" customHeight="1" x14ac:dyDescent="0.3"/>
    <row r="338" ht="16.5" hidden="1" customHeight="1" x14ac:dyDescent="0.3"/>
    <row r="339" ht="16.5" hidden="1" customHeight="1" x14ac:dyDescent="0.3"/>
    <row r="340" ht="16.5" hidden="1" customHeight="1" x14ac:dyDescent="0.3"/>
    <row r="341" ht="16.5" hidden="1" customHeight="1" x14ac:dyDescent="0.3"/>
    <row r="342" ht="16.5" hidden="1" customHeight="1" x14ac:dyDescent="0.3"/>
    <row r="343" ht="16.5" hidden="1" customHeight="1" x14ac:dyDescent="0.3"/>
    <row r="344" ht="16.5" hidden="1" customHeight="1" x14ac:dyDescent="0.3"/>
    <row r="345" ht="16.5" hidden="1" customHeight="1" x14ac:dyDescent="0.3"/>
    <row r="346" ht="16.5" hidden="1" customHeight="1" x14ac:dyDescent="0.3"/>
    <row r="347" ht="16.5" hidden="1" customHeight="1" x14ac:dyDescent="0.3"/>
    <row r="348" ht="16.5" hidden="1" customHeight="1" x14ac:dyDescent="0.3"/>
    <row r="349" ht="16.5" hidden="1" customHeight="1" x14ac:dyDescent="0.3"/>
    <row r="350" ht="16.5" hidden="1" customHeight="1" x14ac:dyDescent="0.3"/>
    <row r="351" ht="16.5" hidden="1" customHeight="1" x14ac:dyDescent="0.3"/>
    <row r="352" ht="16.5" hidden="1" customHeight="1" x14ac:dyDescent="0.3"/>
    <row r="353" ht="16.5" hidden="1" customHeight="1" x14ac:dyDescent="0.3"/>
    <row r="354" ht="16.5" hidden="1" customHeight="1" x14ac:dyDescent="0.3"/>
    <row r="355" ht="16.5" hidden="1" customHeight="1" x14ac:dyDescent="0.3"/>
    <row r="356" ht="16.5" hidden="1" customHeight="1" x14ac:dyDescent="0.3"/>
    <row r="357" ht="16.5" hidden="1" customHeight="1" x14ac:dyDescent="0.3"/>
    <row r="358" ht="16.5" hidden="1" customHeight="1" x14ac:dyDescent="0.3"/>
    <row r="359" ht="16.5" hidden="1" customHeight="1" x14ac:dyDescent="0.3"/>
    <row r="360" ht="16.5" hidden="1" customHeight="1" x14ac:dyDescent="0.3"/>
    <row r="361" ht="16.5" hidden="1" customHeight="1" x14ac:dyDescent="0.3"/>
    <row r="362" ht="16.5" hidden="1" customHeight="1" x14ac:dyDescent="0.3"/>
    <row r="363" ht="16.5" hidden="1" customHeight="1" x14ac:dyDescent="0.3"/>
    <row r="364" ht="16.5" hidden="1" customHeight="1" x14ac:dyDescent="0.3"/>
    <row r="365" ht="16.5" hidden="1" customHeight="1" x14ac:dyDescent="0.3"/>
    <row r="366" ht="16.5" hidden="1" customHeight="1" x14ac:dyDescent="0.3"/>
  </sheetData>
  <sheetProtection password="CF76" sheet="1" objects="1" scenarios="1" formatCells="0" formatColumns="0" formatRows="0"/>
  <mergeCells count="39">
    <mergeCell ref="B281:F281"/>
    <mergeCell ref="B275:C275"/>
    <mergeCell ref="B273:F273"/>
    <mergeCell ref="D234:D236"/>
    <mergeCell ref="B226:F226"/>
    <mergeCell ref="B234:C234"/>
    <mergeCell ref="B10:F10"/>
    <mergeCell ref="B2:C2"/>
    <mergeCell ref="B4:F4"/>
    <mergeCell ref="B54:F54"/>
    <mergeCell ref="E49:F49"/>
    <mergeCell ref="E50:F50"/>
    <mergeCell ref="E47:F48"/>
    <mergeCell ref="I178:J178"/>
    <mergeCell ref="I174:J176"/>
    <mergeCell ref="C174:F174"/>
    <mergeCell ref="I184:J184"/>
    <mergeCell ref="I185:J185"/>
    <mergeCell ref="I179:J179"/>
    <mergeCell ref="I180:J180"/>
    <mergeCell ref="I181:J181"/>
    <mergeCell ref="I182:J182"/>
    <mergeCell ref="I183:J183"/>
    <mergeCell ref="G226:K226"/>
    <mergeCell ref="B5:F5"/>
    <mergeCell ref="B191:F191"/>
    <mergeCell ref="B89:B90"/>
    <mergeCell ref="C89:E89"/>
    <mergeCell ref="F89:F91"/>
    <mergeCell ref="B139:F139"/>
    <mergeCell ref="B97:F97"/>
    <mergeCell ref="E135:F135"/>
    <mergeCell ref="E134:F134"/>
    <mergeCell ref="E132:F133"/>
    <mergeCell ref="I186:J186"/>
    <mergeCell ref="I187:J187"/>
    <mergeCell ref="B174:B175"/>
    <mergeCell ref="G174:H174"/>
    <mergeCell ref="I177:J177"/>
  </mergeCells>
  <conditionalFormatting sqref="B50 D94 F93 I239 D238">
    <cfRule type="notContainsBlanks" dxfId="52" priority="100">
      <formula>LEN(TRIM(B50))&gt;0</formula>
    </cfRule>
  </conditionalFormatting>
  <conditionalFormatting sqref="C50">
    <cfRule type="notContainsBlanks" dxfId="51" priority="99">
      <formula>LEN(TRIM(C50))&gt;0</formula>
    </cfRule>
  </conditionalFormatting>
  <conditionalFormatting sqref="E50">
    <cfRule type="notContainsBlanks" dxfId="50" priority="97">
      <formula>LEN(TRIM(E50))&gt;0</formula>
    </cfRule>
  </conditionalFormatting>
  <conditionalFormatting sqref="B94">
    <cfRule type="notContainsBlanks" dxfId="49" priority="96">
      <formula>LEN(TRIM(B94))&gt;0</formula>
    </cfRule>
  </conditionalFormatting>
  <conditionalFormatting sqref="C94">
    <cfRule type="notContainsBlanks" dxfId="48" priority="94">
      <formula>LEN(TRIM(C94))&gt;0</formula>
    </cfRule>
  </conditionalFormatting>
  <conditionalFormatting sqref="E135">
    <cfRule type="notContainsBlanks" dxfId="47" priority="87">
      <formula>LEN(TRIM(E135))&gt;0</formula>
    </cfRule>
  </conditionalFormatting>
  <conditionalFormatting sqref="I178:I185">
    <cfRule type="notContainsBlanks" dxfId="46" priority="83">
      <formula>LEN(TRIM(I178))&gt;0</formula>
    </cfRule>
  </conditionalFormatting>
  <conditionalFormatting sqref="B178:B185">
    <cfRule type="notContainsBlanks" dxfId="45" priority="82">
      <formula>LEN(TRIM(B178))&gt;0</formula>
    </cfRule>
  </conditionalFormatting>
  <conditionalFormatting sqref="I186">
    <cfRule type="notContainsBlanks" dxfId="44" priority="80">
      <formula>LEN(TRIM(I186))&gt;0</formula>
    </cfRule>
  </conditionalFormatting>
  <conditionalFormatting sqref="B186">
    <cfRule type="notContainsBlanks" dxfId="43" priority="79">
      <formula>LEN(TRIM(B186))&gt;0</formula>
    </cfRule>
  </conditionalFormatting>
  <conditionalFormatting sqref="I187">
    <cfRule type="notContainsBlanks" dxfId="42" priority="77">
      <formula>LEN(TRIM(I187))&gt;0</formula>
    </cfRule>
  </conditionalFormatting>
  <conditionalFormatting sqref="B187">
    <cfRule type="notContainsBlanks" dxfId="41" priority="76">
      <formula>LEN(TRIM(B187))&gt;0</formula>
    </cfRule>
  </conditionalFormatting>
  <conditionalFormatting sqref="E93">
    <cfRule type="notContainsBlanks" dxfId="40" priority="71">
      <formula>LEN(TRIM(E93))&gt;0</formula>
    </cfRule>
  </conditionalFormatting>
  <conditionalFormatting sqref="G178:H187">
    <cfRule type="notContainsBlanks" dxfId="39" priority="69">
      <formula>LEN(TRIM(G178))&gt;0</formula>
    </cfRule>
  </conditionalFormatting>
  <conditionalFormatting sqref="F178:F187">
    <cfRule type="notContainsBlanks" dxfId="38" priority="68">
      <formula>LEN(TRIM(F178))&gt;0</formula>
    </cfRule>
  </conditionalFormatting>
  <conditionalFormatting sqref="H178:H187">
    <cfRule type="expression" dxfId="37" priority="67">
      <formula>NOT($G178="Other")</formula>
    </cfRule>
  </conditionalFormatting>
  <conditionalFormatting sqref="F230">
    <cfRule type="notContainsBlanks" dxfId="36" priority="58">
      <formula>LEN(TRIM(F230))&gt;0</formula>
    </cfRule>
  </conditionalFormatting>
  <conditionalFormatting sqref="F239">
    <cfRule type="notContainsBlanks" dxfId="35" priority="56">
      <formula>LEN(TRIM(F239))&gt;0</formula>
    </cfRule>
  </conditionalFormatting>
  <conditionalFormatting sqref="G239">
    <cfRule type="notContainsBlanks" dxfId="34" priority="55">
      <formula>LEN(TRIM(G239))&gt;0</formula>
    </cfRule>
  </conditionalFormatting>
  <conditionalFormatting sqref="H239">
    <cfRule type="notContainsBlanks" dxfId="33" priority="54">
      <formula>LEN(TRIM(H239))&gt;0</formula>
    </cfRule>
  </conditionalFormatting>
  <conditionalFormatting sqref="B238">
    <cfRule type="notContainsBlanks" dxfId="32" priority="53">
      <formula>LEN(TRIM(B238))&gt;0</formula>
    </cfRule>
  </conditionalFormatting>
  <conditionalFormatting sqref="C238">
    <cfRule type="notContainsBlanks" dxfId="31" priority="102">
      <formula>LEN(TRIM(C238))&gt;0</formula>
    </cfRule>
  </conditionalFormatting>
  <conditionalFormatting sqref="C238">
    <cfRule type="expression" dxfId="30" priority="47">
      <formula>NOT($B$238="Other response.")</formula>
    </cfRule>
  </conditionalFormatting>
  <conditionalFormatting sqref="C279">
    <cfRule type="notContainsBlanks" dxfId="29" priority="41">
      <formula>LEN(TRIM(C279))&gt;0</formula>
    </cfRule>
  </conditionalFormatting>
  <conditionalFormatting sqref="B279">
    <cfRule type="notContainsBlanks" dxfId="28" priority="39">
      <formula>LEN(TRIM(B279))&gt;0</formula>
    </cfRule>
  </conditionalFormatting>
  <conditionalFormatting sqref="D50">
    <cfRule type="notContainsBlanks" dxfId="27" priority="37">
      <formula>LEN(TRIM(D50))&gt;0</formula>
    </cfRule>
  </conditionalFormatting>
  <conditionalFormatting sqref="D93">
    <cfRule type="notContainsBlanks" dxfId="26" priority="35">
      <formula>LEN(TRIM(D93))&gt;0</formula>
    </cfRule>
  </conditionalFormatting>
  <conditionalFormatting sqref="B93:C93">
    <cfRule type="notContainsBlanks" dxfId="25" priority="34">
      <formula>LEN(TRIM(B93))&gt;0</formula>
    </cfRule>
  </conditionalFormatting>
  <conditionalFormatting sqref="C135">
    <cfRule type="notContainsBlanks" dxfId="24" priority="33">
      <formula>LEN(TRIM(C135))&gt;0</formula>
    </cfRule>
  </conditionalFormatting>
  <conditionalFormatting sqref="B135">
    <cfRule type="notContainsBlanks" dxfId="23" priority="32">
      <formula>LEN(TRIM(B135))&gt;0</formula>
    </cfRule>
  </conditionalFormatting>
  <conditionalFormatting sqref="D135">
    <cfRule type="notContainsBlanks" dxfId="22" priority="31">
      <formula>LEN(TRIM(D135))&gt;0</formula>
    </cfRule>
  </conditionalFormatting>
  <conditionalFormatting sqref="C178:C187">
    <cfRule type="notContainsBlanks" dxfId="21" priority="30">
      <formula>LEN(TRIM(C178))&gt;0</formula>
    </cfRule>
  </conditionalFormatting>
  <conditionalFormatting sqref="E178:E187">
    <cfRule type="notContainsBlanks" dxfId="20" priority="29">
      <formula>LEN(TRIM(E178))&gt;0</formula>
    </cfRule>
  </conditionalFormatting>
  <conditionalFormatting sqref="D178:D187">
    <cfRule type="notContainsBlanks" dxfId="19" priority="28">
      <formula>LEN(TRIM(D178))&gt;0</formula>
    </cfRule>
  </conditionalFormatting>
  <conditionalFormatting sqref="C230">
    <cfRule type="notContainsBlanks" dxfId="18" priority="26">
      <formula>LEN(TRIM(C230))&gt;0</formula>
    </cfRule>
  </conditionalFormatting>
  <conditionalFormatting sqref="D230">
    <cfRule type="notContainsBlanks" dxfId="17" priority="25">
      <formula>LEN(TRIM(D230))&gt;0</formula>
    </cfRule>
  </conditionalFormatting>
  <conditionalFormatting sqref="E230">
    <cfRule type="notContainsBlanks" dxfId="16" priority="24">
      <formula>LEN(TRIM(E230))&gt;0</formula>
    </cfRule>
  </conditionalFormatting>
  <conditionalFormatting sqref="G230">
    <cfRule type="notContainsBlanks" dxfId="15" priority="22">
      <formula>LEN(TRIM(G230))&gt;0</formula>
    </cfRule>
  </conditionalFormatting>
  <conditionalFormatting sqref="H230">
    <cfRule type="notContainsBlanks" dxfId="14" priority="21">
      <formula>LEN(TRIM(H230))&gt;0</formula>
    </cfRule>
  </conditionalFormatting>
  <conditionalFormatting sqref="I230">
    <cfRule type="notContainsBlanks" dxfId="13" priority="20">
      <formula>LEN(TRIM(I230))&gt;0</formula>
    </cfRule>
  </conditionalFormatting>
  <conditionalFormatting sqref="J230">
    <cfRule type="notContainsBlanks" dxfId="12" priority="19">
      <formula>LEN(TRIM(J230))&gt;0</formula>
    </cfRule>
  </conditionalFormatting>
  <conditionalFormatting sqref="B230">
    <cfRule type="notContainsBlanks" dxfId="11" priority="17">
      <formula>LEN(TRIM(B230))&gt;0</formula>
    </cfRule>
  </conditionalFormatting>
  <conditionalFormatting sqref="B286">
    <cfRule type="notContainsBlanks" dxfId="10" priority="15">
      <formula>LEN(TRIM(B286))&gt;0</formula>
    </cfRule>
  </conditionalFormatting>
  <conditionalFormatting sqref="B243:D272">
    <cfRule type="expression" dxfId="9" priority="9">
      <formula>$D243="Not relevant"</formula>
    </cfRule>
  </conditionalFormatting>
  <conditionalFormatting sqref="B100:D128">
    <cfRule type="expression" dxfId="8" priority="7">
      <formula>$D100="Not relevant"</formula>
    </cfRule>
  </conditionalFormatting>
  <conditionalFormatting sqref="B194:D222">
    <cfRule type="expression" dxfId="7" priority="10">
      <formula>$D194="Not relevant"</formula>
    </cfRule>
  </conditionalFormatting>
  <conditionalFormatting sqref="B142:D170">
    <cfRule type="expression" dxfId="6" priority="8">
      <formula>$D142="Not relevant"</formula>
    </cfRule>
  </conditionalFormatting>
  <conditionalFormatting sqref="B57:D85">
    <cfRule type="expression" dxfId="5" priority="6">
      <formula>$D57="Not relevant"</formula>
    </cfRule>
  </conditionalFormatting>
  <conditionalFormatting sqref="B13:D41">
    <cfRule type="expression" dxfId="4" priority="5">
      <formula>$D13="Not relevant"</formula>
    </cfRule>
  </conditionalFormatting>
  <conditionalFormatting sqref="K230">
    <cfRule type="notContainsBlanks" dxfId="3" priority="2">
      <formula>LEN(TRIM(K230))&gt;0</formula>
    </cfRule>
  </conditionalFormatting>
  <conditionalFormatting sqref="K239">
    <cfRule type="notContainsBlanks" dxfId="2" priority="1">
      <formula>LEN(TRIM(K239))&gt;0</formula>
    </cfRule>
  </conditionalFormatting>
  <pageMargins left="0.7" right="0.7" top="0.75" bottom="0.75" header="0.3" footer="0.3"/>
  <pageSetup orientation="portrait" r:id="rId1"/>
  <drawing r:id="rId2"/>
  <extLst>
    <ext xmlns:x14="http://schemas.microsoft.com/office/spreadsheetml/2009/9/main" uri="{CCE6A557-97BC-4b89-ADB6-D9C93CAAB3DF}">
      <x14:dataValidations xmlns:xm="http://schemas.microsoft.com/office/excel/2006/main" count="12">
        <x14:dataValidation type="list" allowBlank="1" showInputMessage="1" showErrorMessage="1" xr:uid="{00000000-0002-0000-0900-000000000000}">
          <x14:formula1>
            <xm:f>'Dropdown options - TO HIDE'!$K$3:$K$5</xm:f>
          </x14:formula1>
          <xm:sqref>B94</xm:sqref>
        </x14:dataValidation>
        <x14:dataValidation type="list" allowBlank="1" showInputMessage="1" showErrorMessage="1" xr:uid="{00000000-0002-0000-0900-000001000000}">
          <x14:formula1>
            <xm:f>'Dropdown options - TO HIDE'!$K$3:$K$7</xm:f>
          </x14:formula1>
          <xm:sqref>G239</xm:sqref>
        </x14:dataValidation>
        <x14:dataValidation type="list" allowBlank="1" showInputMessage="1" showErrorMessage="1" xr:uid="{00000000-0002-0000-0900-000002000000}">
          <x14:formula1>
            <xm:f>'Dropdown options - TO HIDE'!$M$11:$M$12</xm:f>
          </x14:formula1>
          <xm:sqref>F178:F187 F230 K230</xm:sqref>
        </x14:dataValidation>
        <x14:dataValidation type="list" allowBlank="1" showInputMessage="1" showErrorMessage="1" xr:uid="{00000000-0002-0000-0900-000003000000}">
          <x14:formula1>
            <xm:f>'Dropdown options - TO HIDE'!$M$3:$M$8</xm:f>
          </x14:formula1>
          <xm:sqref>G178:G187</xm:sqref>
        </x14:dataValidation>
        <x14:dataValidation type="list" allowBlank="1" showInputMessage="1" showErrorMessage="1" xr:uid="{00000000-0002-0000-0900-000005000000}">
          <x14:formula1>
            <xm:f>'Dropdown options - TO HIDE'!$K$11:$K$20</xm:f>
          </x14:formula1>
          <xm:sqref>C94</xm:sqref>
        </x14:dataValidation>
        <x14:dataValidation type="list" allowBlank="1" showInputMessage="1" showErrorMessage="1" xr:uid="{00000000-0002-0000-0900-000006000000}">
          <x14:formula1>
            <xm:f>'Dropdown options - TO HIDE'!$K$11:$K$22</xm:f>
          </x14:formula1>
          <xm:sqref>F239 B279 K239</xm:sqref>
        </x14:dataValidation>
        <x14:dataValidation type="list" allowBlank="1" showInputMessage="1" showErrorMessage="1" xr:uid="{00000000-0002-0000-0900-000007000000}">
          <x14:formula1>
            <xm:f>'Dropdown options - TO HIDE'!$K$27:$K$36</xm:f>
          </x14:formula1>
          <xm:sqref>C279 H239</xm:sqref>
        </x14:dataValidation>
        <x14:dataValidation type="list" allowBlank="1" showInputMessage="1" showErrorMessage="1" xr:uid="{00000000-0002-0000-0900-000008000000}">
          <x14:formula1>
            <xm:f>'Dropdown options - TO HIDE'!$K$3:$K$8</xm:f>
          </x14:formula1>
          <xm:sqref>B50 D93 D178:D187 D230 I230</xm:sqref>
        </x14:dataValidation>
        <x14:dataValidation type="list" allowBlank="1" showInputMessage="1" showErrorMessage="1" xr:uid="{00000000-0002-0000-0900-000009000000}">
          <x14:formula1>
            <xm:f>'Dropdown options - TO HIDE'!$K$11:$K$23</xm:f>
          </x14:formula1>
          <xm:sqref>C50:D50 B93:C93 B135 D135 C178:C187 C230 H230</xm:sqref>
        </x14:dataValidation>
        <x14:dataValidation type="list" allowBlank="1" showInputMessage="1" showErrorMessage="1" xr:uid="{00000000-0002-0000-0900-00000A000000}">
          <x14:formula1>
            <xm:f>'Dropdown options - TO HIDE'!$K$26:$K$38</xm:f>
          </x14:formula1>
          <xm:sqref>E93 C135 E178:E187 E230 J230</xm:sqref>
        </x14:dataValidation>
        <x14:dataValidation type="list" allowBlank="1" showInputMessage="1" showErrorMessage="1" xr:uid="{00000000-0002-0000-0900-00000B000000}">
          <x14:formula1>
            <xm:f>'Dropdown options - TO HIDE'!$M$22:$M$29</xm:f>
          </x14:formula1>
          <xm:sqref>B286</xm:sqref>
        </x14:dataValidation>
        <x14:dataValidation type="list" allowBlank="1" showInputMessage="1" showErrorMessage="1" xr:uid="{00000000-0002-0000-0900-000004000000}">
          <x14:formula1>
            <xm:f>'Dropdown options - TO HIDE'!$M$15:$M$19</xm:f>
          </x14:formula1>
          <xm:sqref>B238</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Sheet9">
    <tabColor theme="8"/>
  </sheetPr>
  <dimension ref="A1:J104"/>
  <sheetViews>
    <sheetView zoomScale="90" zoomScaleNormal="90" workbookViewId="0">
      <selection activeCell="B6" sqref="B6:I6"/>
    </sheetView>
  </sheetViews>
  <sheetFormatPr defaultColWidth="0" defaultRowHeight="16.5" customHeight="1" zeroHeight="1" x14ac:dyDescent="0.3"/>
  <cols>
    <col min="1" max="1" width="6.5703125" style="40" customWidth="1"/>
    <col min="2" max="3" width="23.85546875" style="40" customWidth="1"/>
    <col min="4" max="4" width="23.85546875" style="54" customWidth="1"/>
    <col min="5" max="8" width="23.85546875" style="40" customWidth="1"/>
    <col min="9" max="9" width="39.5703125" style="40" customWidth="1"/>
    <col min="10" max="10" width="3.140625" style="40" customWidth="1"/>
    <col min="11" max="16384" width="9.140625" style="40" hidden="1"/>
  </cols>
  <sheetData>
    <row r="1" spans="2:9" ht="15" x14ac:dyDescent="0.3"/>
    <row r="2" spans="2:9" ht="21" x14ac:dyDescent="0.4">
      <c r="B2" s="370" t="s">
        <v>177</v>
      </c>
      <c r="C2" s="370"/>
      <c r="D2" s="370"/>
      <c r="E2" s="68"/>
      <c r="F2" s="53"/>
      <c r="G2" s="53"/>
      <c r="H2" s="53"/>
      <c r="I2" s="53"/>
    </row>
    <row r="3" spans="2:9" ht="15" x14ac:dyDescent="0.3">
      <c r="E3" s="54"/>
      <c r="F3" s="54"/>
      <c r="G3" s="54"/>
      <c r="H3" s="54"/>
      <c r="I3" s="54"/>
    </row>
    <row r="4" spans="2:9" ht="15" x14ac:dyDescent="0.3">
      <c r="B4" s="266" t="s">
        <v>366</v>
      </c>
      <c r="C4" s="266"/>
      <c r="D4" s="266"/>
      <c r="E4" s="266"/>
      <c r="F4" s="266"/>
      <c r="G4" s="266"/>
      <c r="H4" s="266"/>
      <c r="I4" s="266"/>
    </row>
    <row r="5" spans="2:9" ht="15" x14ac:dyDescent="0.3">
      <c r="E5" s="54"/>
      <c r="F5" s="54"/>
      <c r="G5" s="54"/>
      <c r="H5" s="54"/>
      <c r="I5" s="54"/>
    </row>
    <row r="6" spans="2:9" ht="180.75" customHeight="1" x14ac:dyDescent="0.3">
      <c r="B6" s="371"/>
      <c r="C6" s="372"/>
      <c r="D6" s="372"/>
      <c r="E6" s="372"/>
      <c r="F6" s="372"/>
      <c r="G6" s="372"/>
      <c r="H6" s="372"/>
      <c r="I6" s="373"/>
    </row>
    <row r="7" spans="2:9" ht="16.5" customHeight="1" x14ac:dyDescent="0.3"/>
    <row r="8" spans="2:9" ht="29.25" customHeight="1" x14ac:dyDescent="0.3">
      <c r="B8" s="266" t="s">
        <v>216</v>
      </c>
      <c r="C8" s="266"/>
      <c r="D8" s="266"/>
      <c r="E8" s="266"/>
      <c r="F8" s="266"/>
      <c r="G8" s="266"/>
      <c r="H8" s="266"/>
      <c r="I8" s="266"/>
    </row>
    <row r="9" spans="2:9" ht="16.5" customHeight="1" x14ac:dyDescent="0.3"/>
    <row r="10" spans="2:9" ht="16.5" customHeight="1" x14ac:dyDescent="0.3">
      <c r="B10" s="40" t="s">
        <v>148</v>
      </c>
    </row>
    <row r="11" spans="2:9" ht="16.5" customHeight="1" x14ac:dyDescent="0.3">
      <c r="B11" s="40" t="s">
        <v>149</v>
      </c>
    </row>
    <row r="12" spans="2:9" ht="16.5" customHeight="1" x14ac:dyDescent="0.3">
      <c r="B12" s="40" t="s">
        <v>116</v>
      </c>
    </row>
    <row r="13" spans="2:9" ht="16.5" customHeight="1" x14ac:dyDescent="0.3">
      <c r="B13" s="40" t="s">
        <v>118</v>
      </c>
    </row>
    <row r="14" spans="2:9" ht="16.5" customHeight="1" x14ac:dyDescent="0.3">
      <c r="B14" s="40" t="s">
        <v>150</v>
      </c>
    </row>
    <row r="15" spans="2:9" ht="16.5" customHeight="1" x14ac:dyDescent="0.3">
      <c r="B15" s="40" t="s">
        <v>146</v>
      </c>
    </row>
    <row r="16" spans="2:9" ht="16.5" customHeight="1" x14ac:dyDescent="0.3">
      <c r="B16" s="40" t="s">
        <v>120</v>
      </c>
    </row>
    <row r="17" spans="2:2" ht="16.5" customHeight="1" x14ac:dyDescent="0.3">
      <c r="B17" s="40" t="s">
        <v>122</v>
      </c>
    </row>
    <row r="18" spans="2:2" ht="16.5" customHeight="1" x14ac:dyDescent="0.3">
      <c r="B18" s="40" t="s">
        <v>124</v>
      </c>
    </row>
    <row r="19" spans="2:2" ht="16.5" customHeight="1" x14ac:dyDescent="0.3">
      <c r="B19" s="40" t="s">
        <v>125</v>
      </c>
    </row>
    <row r="20" spans="2:2" ht="16.5" customHeight="1" x14ac:dyDescent="0.3">
      <c r="B20" s="40" t="s">
        <v>126</v>
      </c>
    </row>
    <row r="21" spans="2:2" ht="16.5" customHeight="1" x14ac:dyDescent="0.3"/>
    <row r="22" spans="2:2" ht="16.5" customHeight="1" x14ac:dyDescent="0.3">
      <c r="B22" s="54" t="s">
        <v>217</v>
      </c>
    </row>
    <row r="23" spans="2:2" ht="16.5" customHeight="1" x14ac:dyDescent="0.3">
      <c r="B23" s="54"/>
    </row>
    <row r="24" spans="2:2" ht="16.5" customHeight="1" x14ac:dyDescent="0.3">
      <c r="B24" s="93" t="s">
        <v>218</v>
      </c>
    </row>
    <row r="25" spans="2:2" ht="16.5" customHeight="1" x14ac:dyDescent="0.3"/>
    <row r="26" spans="2:2" ht="16.5" hidden="1" customHeight="1" x14ac:dyDescent="0.3"/>
    <row r="27" spans="2:2" ht="16.5" hidden="1" customHeight="1" x14ac:dyDescent="0.3"/>
    <row r="28" spans="2:2" ht="16.5" hidden="1" customHeight="1" x14ac:dyDescent="0.3"/>
    <row r="29" spans="2:2" ht="16.5" hidden="1" customHeight="1" x14ac:dyDescent="0.3"/>
    <row r="30" spans="2:2" ht="16.5" hidden="1" customHeight="1" x14ac:dyDescent="0.3"/>
    <row r="31" spans="2:2" ht="16.5" hidden="1" customHeight="1" x14ac:dyDescent="0.3"/>
    <row r="32" spans="2:2" ht="16.5" hidden="1" customHeight="1" x14ac:dyDescent="0.3"/>
    <row r="33" ht="16.5" hidden="1" customHeight="1" x14ac:dyDescent="0.3"/>
    <row r="34" ht="16.5" hidden="1" customHeight="1" x14ac:dyDescent="0.3"/>
    <row r="35" ht="16.5" hidden="1" customHeight="1" x14ac:dyDescent="0.3"/>
    <row r="36" ht="16.5" hidden="1" customHeight="1" x14ac:dyDescent="0.3"/>
    <row r="37" ht="16.5" hidden="1" customHeight="1" x14ac:dyDescent="0.3"/>
    <row r="38" ht="16.5" hidden="1" customHeight="1" x14ac:dyDescent="0.3"/>
    <row r="39" ht="16.5" hidden="1" customHeight="1" x14ac:dyDescent="0.3"/>
    <row r="40" ht="16.5" hidden="1" customHeight="1" x14ac:dyDescent="0.3"/>
    <row r="41" ht="16.5" hidden="1" customHeight="1" x14ac:dyDescent="0.3"/>
    <row r="42" ht="16.5" hidden="1" customHeight="1" x14ac:dyDescent="0.3"/>
    <row r="43" ht="16.5" hidden="1" customHeight="1" x14ac:dyDescent="0.3"/>
    <row r="44" ht="16.5" hidden="1" customHeight="1" x14ac:dyDescent="0.3"/>
    <row r="45" ht="16.5" hidden="1" customHeight="1" x14ac:dyDescent="0.3"/>
    <row r="46" ht="16.5" hidden="1" customHeight="1" x14ac:dyDescent="0.3"/>
    <row r="47" ht="16.5" hidden="1" customHeight="1" x14ac:dyDescent="0.3"/>
    <row r="48" ht="16.5" hidden="1" customHeight="1" x14ac:dyDescent="0.3"/>
    <row r="49" ht="16.5" hidden="1" customHeight="1" x14ac:dyDescent="0.3"/>
    <row r="50" ht="16.5" hidden="1" customHeight="1" x14ac:dyDescent="0.3"/>
    <row r="51" ht="16.5" hidden="1" customHeight="1" x14ac:dyDescent="0.3"/>
    <row r="52" ht="16.5" hidden="1" customHeight="1" x14ac:dyDescent="0.3"/>
    <row r="53" ht="16.5" hidden="1" customHeight="1" x14ac:dyDescent="0.3"/>
    <row r="54" ht="16.5" hidden="1" customHeight="1" x14ac:dyDescent="0.3"/>
    <row r="55" ht="16.5" hidden="1" customHeight="1" x14ac:dyDescent="0.3"/>
    <row r="56" ht="16.5" hidden="1" customHeight="1" x14ac:dyDescent="0.3"/>
    <row r="57" ht="16.5" hidden="1" customHeight="1" x14ac:dyDescent="0.3"/>
    <row r="58" ht="16.5" hidden="1" customHeight="1" x14ac:dyDescent="0.3"/>
    <row r="59" ht="16.5" hidden="1" customHeight="1" x14ac:dyDescent="0.3"/>
    <row r="60" ht="16.5" hidden="1" customHeight="1" x14ac:dyDescent="0.3"/>
    <row r="61" ht="16.5" hidden="1" customHeight="1" x14ac:dyDescent="0.3"/>
    <row r="62" ht="16.5" hidden="1" customHeight="1" x14ac:dyDescent="0.3"/>
    <row r="63" ht="16.5" hidden="1" customHeight="1" x14ac:dyDescent="0.3"/>
    <row r="64" ht="16.5" hidden="1" customHeight="1" x14ac:dyDescent="0.3"/>
    <row r="65" ht="16.5" hidden="1" customHeight="1" x14ac:dyDescent="0.3"/>
    <row r="66" ht="16.5" hidden="1" customHeight="1" x14ac:dyDescent="0.3"/>
    <row r="67" ht="16.5" hidden="1" customHeight="1" x14ac:dyDescent="0.3"/>
    <row r="68" ht="16.5" hidden="1" customHeight="1" x14ac:dyDescent="0.3"/>
    <row r="69" ht="16.5" hidden="1" customHeight="1" x14ac:dyDescent="0.3"/>
    <row r="70" ht="16.5" hidden="1" customHeight="1" x14ac:dyDescent="0.3"/>
    <row r="71" ht="16.5" hidden="1" customHeight="1" x14ac:dyDescent="0.3"/>
    <row r="72" ht="16.5" hidden="1" customHeight="1" x14ac:dyDescent="0.3"/>
    <row r="73" ht="16.5" hidden="1" customHeight="1" x14ac:dyDescent="0.3"/>
    <row r="74" ht="16.5" hidden="1" customHeight="1" x14ac:dyDescent="0.3"/>
    <row r="75" ht="16.5" hidden="1" customHeight="1" x14ac:dyDescent="0.3"/>
    <row r="76" ht="16.5" hidden="1" customHeight="1" x14ac:dyDescent="0.3"/>
    <row r="77" ht="16.5" hidden="1" customHeight="1" x14ac:dyDescent="0.3"/>
    <row r="78" ht="16.5" hidden="1" customHeight="1" x14ac:dyDescent="0.3"/>
    <row r="79" ht="16.5" hidden="1" customHeight="1" x14ac:dyDescent="0.3"/>
    <row r="80" ht="16.5" hidden="1" customHeight="1" x14ac:dyDescent="0.3"/>
    <row r="81" ht="16.5" hidden="1" customHeight="1" x14ac:dyDescent="0.3"/>
    <row r="82" ht="16.5" hidden="1" customHeight="1" x14ac:dyDescent="0.3"/>
    <row r="83" ht="16.5" hidden="1" customHeight="1" x14ac:dyDescent="0.3"/>
    <row r="84" ht="16.5" hidden="1" customHeight="1" x14ac:dyDescent="0.3"/>
    <row r="85" ht="16.5" hidden="1" customHeight="1" x14ac:dyDescent="0.3"/>
    <row r="86" ht="16.5" hidden="1" customHeight="1" x14ac:dyDescent="0.3"/>
    <row r="87" ht="16.5" hidden="1" customHeight="1" x14ac:dyDescent="0.3"/>
    <row r="88" ht="16.5" hidden="1" customHeight="1" x14ac:dyDescent="0.3"/>
    <row r="89" ht="16.5" hidden="1" customHeight="1" x14ac:dyDescent="0.3"/>
    <row r="90" ht="16.5" hidden="1" customHeight="1" x14ac:dyDescent="0.3"/>
    <row r="91" ht="16.5" hidden="1" customHeight="1" x14ac:dyDescent="0.3"/>
    <row r="92" ht="16.5" hidden="1" customHeight="1" x14ac:dyDescent="0.3"/>
    <row r="93" ht="16.5" hidden="1" customHeight="1" x14ac:dyDescent="0.3"/>
    <row r="94" ht="16.5" hidden="1" customHeight="1" x14ac:dyDescent="0.3"/>
    <row r="95" ht="16.5" hidden="1" customHeight="1" x14ac:dyDescent="0.3"/>
    <row r="96" ht="16.5" hidden="1" customHeight="1" x14ac:dyDescent="0.3"/>
    <row r="97" ht="16.5" hidden="1" customHeight="1" x14ac:dyDescent="0.3"/>
    <row r="98" ht="16.5" hidden="1" customHeight="1" x14ac:dyDescent="0.3"/>
    <row r="99" ht="16.5" hidden="1" customHeight="1" x14ac:dyDescent="0.3"/>
    <row r="100" ht="16.5" hidden="1" customHeight="1" x14ac:dyDescent="0.3"/>
    <row r="101" ht="16.5" hidden="1" customHeight="1" x14ac:dyDescent="0.3"/>
    <row r="102" ht="16.5" hidden="1" customHeight="1" x14ac:dyDescent="0.3"/>
    <row r="103" ht="16.5" hidden="1" customHeight="1" x14ac:dyDescent="0.3"/>
    <row r="104" ht="16.5" hidden="1" customHeight="1" x14ac:dyDescent="0.3"/>
  </sheetData>
  <sheetProtection algorithmName="SHA-512" hashValue="/Ge2V04RmaDNf8lpEb4+rOXxPx5FGgGSS824v8Bh5QTuIPqZsWgAFscPZB5JxpDlA8R6dwIwLjVBTJaRqwZ3yA==" saltValue="FczMgscA2q83c0Fo7jQklA==" spinCount="100000" sheet="1" objects="1" scenarios="1"/>
  <mergeCells count="4">
    <mergeCell ref="B2:D2"/>
    <mergeCell ref="B4:I4"/>
    <mergeCell ref="B6:I6"/>
    <mergeCell ref="B8:I8"/>
  </mergeCells>
  <conditionalFormatting sqref="B6">
    <cfRule type="notContainsBlanks" dxfId="1" priority="1">
      <formula>LEN(TRIM(B6))&gt;0</formula>
    </cfRule>
  </conditionalFormatting>
  <dataValidations count="1">
    <dataValidation operator="greaterThanOrEqual" allowBlank="1" showInputMessage="1" showErrorMessage="1" error="Please input a value in tonnes" sqref="B6" xr:uid="{00000000-0002-0000-0D00-000000000000}"/>
  </dataValidations>
  <pageMargins left="0.7" right="0.7" top="0.75" bottom="0.75" header="0.3" footer="0.3"/>
  <drawing r:id="rId1"/>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6">
    <tabColor theme="3"/>
  </sheetPr>
  <dimension ref="B1:AN78"/>
  <sheetViews>
    <sheetView zoomScale="85" zoomScaleNormal="85" workbookViewId="0">
      <selection activeCell="P13" sqref="P13"/>
    </sheetView>
  </sheetViews>
  <sheetFormatPr defaultRowHeight="15" x14ac:dyDescent="0.25"/>
  <cols>
    <col min="1" max="1" width="5.42578125" customWidth="1"/>
    <col min="2" max="2" width="65.140625" style="46" customWidth="1"/>
    <col min="3" max="19" width="10.5703125" customWidth="1"/>
    <col min="21" max="35" width="12.42578125" customWidth="1"/>
    <col min="37" max="37" width="25.42578125" customWidth="1"/>
    <col min="39" max="39" width="55.5703125" customWidth="1"/>
  </cols>
  <sheetData>
    <row r="1" spans="2:40" x14ac:dyDescent="0.25">
      <c r="B1" s="45" t="s">
        <v>127</v>
      </c>
    </row>
    <row r="2" spans="2:40" x14ac:dyDescent="0.25">
      <c r="B2" s="44" t="str">
        <f>IF('(2) Volume used'!B31="", "", '(2) Volume used'!B31)</f>
        <v/>
      </c>
    </row>
    <row r="3" spans="2:40" x14ac:dyDescent="0.25">
      <c r="B3" s="44" t="str">
        <f>IF('(2) Volume used'!B32="", "", '(2) Volume used'!B32)</f>
        <v/>
      </c>
    </row>
    <row r="4" spans="2:40" x14ac:dyDescent="0.25">
      <c r="B4" s="44" t="str">
        <f>IF('(2) Volume used'!B33="", "", '(2) Volume used'!B33)</f>
        <v/>
      </c>
    </row>
    <row r="5" spans="2:40" x14ac:dyDescent="0.25">
      <c r="B5" s="44" t="str">
        <f>IF('(2) Volume used'!B34="", "", '(2) Volume used'!B34)</f>
        <v/>
      </c>
    </row>
    <row r="6" spans="2:40" x14ac:dyDescent="0.25">
      <c r="B6" s="44" t="str">
        <f>IF('(2) Volume used'!B35="", "", '(2) Volume used'!B35)</f>
        <v/>
      </c>
    </row>
    <row r="7" spans="2:40" x14ac:dyDescent="0.25">
      <c r="B7" s="44" t="str">
        <f>IF('(2) Volume used'!B36="", "", '(2) Volume used'!B36)</f>
        <v/>
      </c>
    </row>
    <row r="8" spans="2:40" x14ac:dyDescent="0.25">
      <c r="B8" s="44" t="str">
        <f>IF('(2) Volume used'!B37="", "", '(2) Volume used'!B37)</f>
        <v/>
      </c>
    </row>
    <row r="9" spans="2:40" x14ac:dyDescent="0.25">
      <c r="B9" s="44" t="str">
        <f>IF('(2) Volume used'!B38="", "", '(2) Volume used'!B38)</f>
        <v/>
      </c>
    </row>
    <row r="10" spans="2:40" x14ac:dyDescent="0.25">
      <c r="B10" s="44" t="str">
        <f>IF('(2) Volume used'!B39="", "", '(2) Volume used'!B39)</f>
        <v/>
      </c>
    </row>
    <row r="11" spans="2:40" x14ac:dyDescent="0.25">
      <c r="B11" s="44" t="str">
        <f>IF('(2) Volume used'!B40="", "", '(2) Volume used'!B40)</f>
        <v/>
      </c>
    </row>
    <row r="12" spans="2:40" x14ac:dyDescent="0.25">
      <c r="B12"/>
    </row>
    <row r="13" spans="2:40" ht="70.5" customHeight="1" x14ac:dyDescent="0.25">
      <c r="B13" s="117" t="s">
        <v>151</v>
      </c>
      <c r="C13" s="116" t="s">
        <v>148</v>
      </c>
      <c r="D13" s="116" t="s">
        <v>149</v>
      </c>
      <c r="E13" s="116" t="s">
        <v>116</v>
      </c>
      <c r="F13" s="116" t="s">
        <v>117</v>
      </c>
      <c r="G13" s="116" t="s">
        <v>118</v>
      </c>
      <c r="H13" s="116" t="s">
        <v>150</v>
      </c>
      <c r="I13" s="116" t="s">
        <v>119</v>
      </c>
      <c r="J13" s="116" t="s">
        <v>146</v>
      </c>
      <c r="K13" s="116" t="s">
        <v>120</v>
      </c>
      <c r="L13" s="116" t="s">
        <v>121</v>
      </c>
      <c r="M13" s="116" t="s">
        <v>122</v>
      </c>
      <c r="N13" s="116" t="s">
        <v>123</v>
      </c>
      <c r="O13" s="116" t="s">
        <v>124</v>
      </c>
      <c r="P13" s="118" t="s">
        <v>125</v>
      </c>
      <c r="Q13" s="116" t="s">
        <v>126</v>
      </c>
      <c r="S13" s="116" t="s">
        <v>148</v>
      </c>
      <c r="T13" s="116" t="s">
        <v>149</v>
      </c>
      <c r="U13" s="116" t="s">
        <v>116</v>
      </c>
      <c r="V13" s="116" t="s">
        <v>117</v>
      </c>
      <c r="W13" s="116" t="s">
        <v>118</v>
      </c>
      <c r="X13" s="116" t="s">
        <v>150</v>
      </c>
      <c r="Y13" s="116" t="s">
        <v>119</v>
      </c>
      <c r="Z13" s="116" t="s">
        <v>146</v>
      </c>
      <c r="AA13" s="116" t="s">
        <v>120</v>
      </c>
      <c r="AB13" s="116" t="s">
        <v>121</v>
      </c>
      <c r="AC13" s="116" t="s">
        <v>122</v>
      </c>
      <c r="AD13" s="116" t="s">
        <v>123</v>
      </c>
      <c r="AE13" s="116" t="s">
        <v>124</v>
      </c>
      <c r="AF13" s="118" t="s">
        <v>125</v>
      </c>
      <c r="AG13" s="116" t="s">
        <v>126</v>
      </c>
      <c r="AI13" s="48" t="s">
        <v>152</v>
      </c>
      <c r="AM13" s="117" t="s">
        <v>151</v>
      </c>
    </row>
    <row r="14" spans="2:40" x14ac:dyDescent="0.25">
      <c r="B14" s="43" t="s">
        <v>293</v>
      </c>
      <c r="C14" s="44" t="s">
        <v>153</v>
      </c>
      <c r="D14" s="44" t="s">
        <v>153</v>
      </c>
      <c r="E14" s="44" t="s">
        <v>153</v>
      </c>
      <c r="F14" s="44" t="s">
        <v>153</v>
      </c>
      <c r="G14" s="44"/>
      <c r="H14" s="44" t="s">
        <v>153</v>
      </c>
      <c r="I14" s="44" t="s">
        <v>153</v>
      </c>
      <c r="J14" s="44" t="s">
        <v>153</v>
      </c>
      <c r="K14" s="44"/>
      <c r="L14" s="44" t="s">
        <v>153</v>
      </c>
      <c r="M14" s="44" t="s">
        <v>153</v>
      </c>
      <c r="N14" s="44" t="s">
        <v>153</v>
      </c>
      <c r="O14" s="44" t="s">
        <v>153</v>
      </c>
      <c r="P14" s="44" t="s">
        <v>153</v>
      </c>
      <c r="Q14" s="44" t="s">
        <v>153</v>
      </c>
      <c r="S14" s="44" t="str">
        <f t="shared" ref="S14:AG14" si="0">IF( COUNTIF($B$2:$B$12,C$13)&gt;0, IF(C14="", "", C14), "")</f>
        <v/>
      </c>
      <c r="T14" s="44" t="str">
        <f t="shared" si="0"/>
        <v/>
      </c>
      <c r="U14" s="44" t="str">
        <f t="shared" si="0"/>
        <v/>
      </c>
      <c r="V14" s="44" t="str">
        <f t="shared" si="0"/>
        <v/>
      </c>
      <c r="W14" s="44" t="str">
        <f t="shared" si="0"/>
        <v/>
      </c>
      <c r="X14" s="44" t="str">
        <f t="shared" si="0"/>
        <v/>
      </c>
      <c r="Y14" s="44" t="str">
        <f t="shared" si="0"/>
        <v/>
      </c>
      <c r="Z14" s="44" t="str">
        <f t="shared" si="0"/>
        <v/>
      </c>
      <c r="AA14" s="44" t="str">
        <f t="shared" si="0"/>
        <v/>
      </c>
      <c r="AB14" s="44" t="str">
        <f t="shared" si="0"/>
        <v/>
      </c>
      <c r="AC14" s="44" t="str">
        <f t="shared" si="0"/>
        <v/>
      </c>
      <c r="AD14" s="44" t="str">
        <f t="shared" si="0"/>
        <v/>
      </c>
      <c r="AE14" s="44" t="str">
        <f t="shared" si="0"/>
        <v/>
      </c>
      <c r="AF14" s="44" t="str">
        <f t="shared" si="0"/>
        <v/>
      </c>
      <c r="AG14" s="44" t="str">
        <f t="shared" si="0"/>
        <v/>
      </c>
      <c r="AI14" s="44" t="str">
        <f>IF(COUNTIF($S14:$AG14, "y")&gt;0, "y", "")</f>
        <v/>
      </c>
      <c r="AK14" s="47" t="str">
        <f>IFERROR(INDEX('Legislation tool - TO HIDE'!$B$14:$B$44,_xlfn.AGGREGATE(15,3,('Legislation tool - TO HIDE'!$AI$14:$AI$44="y")/('Legislation tool - TO HIDE'!$AI$14:$AI$44="y")*(ROW('Legislation tool - TO HIDE'!$AI$14:$AI$44)-ROW('Legislation tool - TO HIDE'!$AI$13)),ROWS('Legislation tool - TO HIDE'!$AJ$14:AJ14))), "")</f>
        <v/>
      </c>
      <c r="AM14" s="43" t="s">
        <v>293</v>
      </c>
      <c r="AN14" t="str">
        <f>IF(VLOOKUP(AM14,$B$14:$AI$44, COLUMN(AI14)-1, FALSE)="", "", VLOOKUP(AM14,$B$14:$AI$44, COLUMN(AI14)-1, FALSE))</f>
        <v/>
      </c>
    </row>
    <row r="15" spans="2:40" ht="30" x14ac:dyDescent="0.25">
      <c r="B15" s="43" t="s">
        <v>454</v>
      </c>
      <c r="C15" s="44" t="s">
        <v>153</v>
      </c>
      <c r="D15" s="44" t="s">
        <v>153</v>
      </c>
      <c r="E15" s="44" t="s">
        <v>153</v>
      </c>
      <c r="F15" s="44" t="s">
        <v>153</v>
      </c>
      <c r="G15" s="44" t="s">
        <v>153</v>
      </c>
      <c r="H15" s="44" t="s">
        <v>153</v>
      </c>
      <c r="I15" s="44" t="s">
        <v>153</v>
      </c>
      <c r="J15" s="44" t="s">
        <v>153</v>
      </c>
      <c r="K15" s="44" t="s">
        <v>153</v>
      </c>
      <c r="L15" s="44" t="s">
        <v>153</v>
      </c>
      <c r="M15" s="44" t="s">
        <v>153</v>
      </c>
      <c r="N15" s="44" t="s">
        <v>153</v>
      </c>
      <c r="O15" s="44" t="s">
        <v>153</v>
      </c>
      <c r="P15" s="44" t="s">
        <v>153</v>
      </c>
      <c r="Q15" s="44" t="s">
        <v>153</v>
      </c>
      <c r="S15" s="44" t="str">
        <f t="shared" ref="S15:S44" si="1">IF( COUNTIF($B$2:$B$12,C$13)&gt;0, IF(C15="", "", C15), "")</f>
        <v/>
      </c>
      <c r="T15" s="44" t="str">
        <f t="shared" ref="T15:T44" si="2">IF( COUNTIF($B$2:$B$12,D$13)&gt;0, IF(D15="", "", D15), "")</f>
        <v/>
      </c>
      <c r="U15" s="44" t="str">
        <f t="shared" ref="U15:U44" si="3">IF( COUNTIF($B$2:$B$12,E$13)&gt;0, IF(E15="", "", E15), "")</f>
        <v/>
      </c>
      <c r="V15" s="44" t="str">
        <f t="shared" ref="V15:V44" si="4">IF( COUNTIF($B$2:$B$12,F$13)&gt;0, IF(F15="", "", F15), "")</f>
        <v/>
      </c>
      <c r="W15" s="44" t="str">
        <f t="shared" ref="W15:W44" si="5">IF( COUNTIF($B$2:$B$12,G$13)&gt;0, IF(G15="", "", G15), "")</f>
        <v/>
      </c>
      <c r="X15" s="44" t="str">
        <f t="shared" ref="X15:X44" si="6">IF( COUNTIF($B$2:$B$12,H$13)&gt;0, IF(H15="", "", H15), "")</f>
        <v/>
      </c>
      <c r="Y15" s="44" t="str">
        <f t="shared" ref="Y15:Y44" si="7">IF( COUNTIF($B$2:$B$12,I$13)&gt;0, IF(I15="", "", I15), "")</f>
        <v/>
      </c>
      <c r="Z15" s="44" t="str">
        <f t="shared" ref="Z15:Z44" si="8">IF( COUNTIF($B$2:$B$12,J$13)&gt;0, IF(J15="", "", J15), "")</f>
        <v/>
      </c>
      <c r="AA15" s="44" t="str">
        <f t="shared" ref="AA15:AA44" si="9">IF( COUNTIF($B$2:$B$12,K$13)&gt;0, IF(K15="", "", K15), "")</f>
        <v/>
      </c>
      <c r="AB15" s="44" t="str">
        <f t="shared" ref="AB15:AB44" si="10">IF( COUNTIF($B$2:$B$12,L$13)&gt;0, IF(L15="", "", L15), "")</f>
        <v/>
      </c>
      <c r="AC15" s="44" t="str">
        <f t="shared" ref="AC15:AC44" si="11">IF( COUNTIF($B$2:$B$12,M$13)&gt;0, IF(M15="", "", M15), "")</f>
        <v/>
      </c>
      <c r="AD15" s="44" t="str">
        <f t="shared" ref="AD15:AD44" si="12">IF( COUNTIF($B$2:$B$12,N$13)&gt;0, IF(N15="", "", N15), "")</f>
        <v/>
      </c>
      <c r="AE15" s="44" t="str">
        <f t="shared" ref="AE15:AE44" si="13">IF( COUNTIF($B$2:$B$12,O$13)&gt;0, IF(O15="", "", O15), "")</f>
        <v/>
      </c>
      <c r="AF15" s="44" t="str">
        <f t="shared" ref="AF15:AF44" si="14">IF( COUNTIF($B$2:$B$12,P$13)&gt;0, IF(P15="", "", P15), "")</f>
        <v/>
      </c>
      <c r="AG15" s="44" t="str">
        <f t="shared" ref="AG15:AG44" si="15">IF( COUNTIF($B$2:$B$12,Q$13)&gt;0, IF(Q15="", "", Q15), "")</f>
        <v/>
      </c>
      <c r="AI15" s="44" t="str">
        <f t="shared" ref="AI15:AI44" si="16">IF(COUNTIF($S15:$AG15, "y")&gt;0, "y", "")</f>
        <v/>
      </c>
      <c r="AK15" s="47" t="str">
        <f>IFERROR(INDEX('Legislation tool - TO HIDE'!$B$14:$B$44,_xlfn.AGGREGATE(15,3,('Legislation tool - TO HIDE'!$AI$14:$AI$44="y")/('Legislation tool - TO HIDE'!$AI$14:$AI$44="y")*(ROW('Legislation tool - TO HIDE'!$AI$14:$AI$44)-ROW('Legislation tool - TO HIDE'!$AI$13)),ROWS('Legislation tool - TO HIDE'!$AJ$14:AJ15))), "")</f>
        <v/>
      </c>
      <c r="AM15" s="43" t="s">
        <v>454</v>
      </c>
      <c r="AN15" t="str">
        <f t="shared" ref="AN15:AN41" si="17">IF(VLOOKUP(AM15,$B$14:$AI$44, COLUMN(AI15)-1, FALSE)="", "", VLOOKUP(AM15,$B$14:$AI$44, COLUMN(AI15)-1, FALSE))</f>
        <v/>
      </c>
    </row>
    <row r="16" spans="2:40" x14ac:dyDescent="0.25">
      <c r="B16" s="43" t="s">
        <v>458</v>
      </c>
      <c r="C16" s="44" t="s">
        <v>153</v>
      </c>
      <c r="D16" s="44" t="s">
        <v>153</v>
      </c>
      <c r="E16" s="44" t="s">
        <v>153</v>
      </c>
      <c r="F16" s="44" t="s">
        <v>153</v>
      </c>
      <c r="G16" s="44"/>
      <c r="H16" s="44" t="s">
        <v>153</v>
      </c>
      <c r="I16" s="44" t="s">
        <v>153</v>
      </c>
      <c r="J16" s="44" t="s">
        <v>153</v>
      </c>
      <c r="K16" s="44"/>
      <c r="L16" s="44" t="s">
        <v>153</v>
      </c>
      <c r="M16" s="44" t="s">
        <v>153</v>
      </c>
      <c r="N16" s="44" t="s">
        <v>153</v>
      </c>
      <c r="O16" s="44" t="s">
        <v>153</v>
      </c>
      <c r="P16" s="44" t="s">
        <v>153</v>
      </c>
      <c r="Q16" s="44" t="s">
        <v>153</v>
      </c>
      <c r="S16" s="44" t="str">
        <f t="shared" si="1"/>
        <v/>
      </c>
      <c r="T16" s="44" t="str">
        <f t="shared" si="2"/>
        <v/>
      </c>
      <c r="U16" s="44" t="str">
        <f t="shared" si="3"/>
        <v/>
      </c>
      <c r="V16" s="44" t="str">
        <f t="shared" si="4"/>
        <v/>
      </c>
      <c r="W16" s="44" t="str">
        <f t="shared" si="5"/>
        <v/>
      </c>
      <c r="X16" s="44" t="str">
        <f t="shared" si="6"/>
        <v/>
      </c>
      <c r="Y16" s="44" t="str">
        <f t="shared" si="7"/>
        <v/>
      </c>
      <c r="Z16" s="44" t="str">
        <f t="shared" si="8"/>
        <v/>
      </c>
      <c r="AA16" s="44" t="str">
        <f t="shared" si="9"/>
        <v/>
      </c>
      <c r="AB16" s="44" t="str">
        <f t="shared" si="10"/>
        <v/>
      </c>
      <c r="AC16" s="44" t="str">
        <f t="shared" si="11"/>
        <v/>
      </c>
      <c r="AD16" s="44" t="str">
        <f t="shared" si="12"/>
        <v/>
      </c>
      <c r="AE16" s="44" t="str">
        <f t="shared" si="13"/>
        <v/>
      </c>
      <c r="AF16" s="44" t="str">
        <f t="shared" si="14"/>
        <v/>
      </c>
      <c r="AG16" s="44" t="str">
        <f t="shared" si="15"/>
        <v/>
      </c>
      <c r="AI16" s="44" t="str">
        <f t="shared" si="16"/>
        <v/>
      </c>
      <c r="AK16" s="47" t="str">
        <f>IFERROR(INDEX('Legislation tool - TO HIDE'!$B$14:$B$44,_xlfn.AGGREGATE(15,3,('Legislation tool - TO HIDE'!$AI$14:$AI$44="y")/('Legislation tool - TO HIDE'!$AI$14:$AI$44="y")*(ROW('Legislation tool - TO HIDE'!$AI$14:$AI$44)-ROW('Legislation tool - TO HIDE'!$AI$13)),ROWS('Legislation tool - TO HIDE'!$AJ$14:AJ16))), "")</f>
        <v/>
      </c>
      <c r="AM16" s="43" t="s">
        <v>458</v>
      </c>
      <c r="AN16" t="str">
        <f t="shared" si="17"/>
        <v/>
      </c>
    </row>
    <row r="17" spans="2:40" x14ac:dyDescent="0.25">
      <c r="B17" s="43" t="s">
        <v>405</v>
      </c>
      <c r="C17" s="44" t="s">
        <v>153</v>
      </c>
      <c r="D17" s="44" t="s">
        <v>153</v>
      </c>
      <c r="E17" s="44" t="s">
        <v>153</v>
      </c>
      <c r="F17" s="44" t="s">
        <v>153</v>
      </c>
      <c r="G17" s="44" t="s">
        <v>153</v>
      </c>
      <c r="H17" s="44" t="s">
        <v>153</v>
      </c>
      <c r="I17" s="44" t="s">
        <v>153</v>
      </c>
      <c r="J17" s="44" t="s">
        <v>153</v>
      </c>
      <c r="K17" s="44" t="s">
        <v>153</v>
      </c>
      <c r="L17" s="44" t="s">
        <v>153</v>
      </c>
      <c r="M17" s="44" t="s">
        <v>153</v>
      </c>
      <c r="N17" s="44" t="s">
        <v>153</v>
      </c>
      <c r="O17" s="44" t="s">
        <v>153</v>
      </c>
      <c r="P17" s="44" t="s">
        <v>153</v>
      </c>
      <c r="Q17" s="44" t="s">
        <v>153</v>
      </c>
      <c r="S17" s="44" t="str">
        <f t="shared" si="1"/>
        <v/>
      </c>
      <c r="T17" s="44" t="str">
        <f t="shared" si="2"/>
        <v/>
      </c>
      <c r="U17" s="44" t="str">
        <f t="shared" si="3"/>
        <v/>
      </c>
      <c r="V17" s="44" t="str">
        <f t="shared" si="4"/>
        <v/>
      </c>
      <c r="W17" s="44" t="str">
        <f t="shared" si="5"/>
        <v/>
      </c>
      <c r="X17" s="44" t="str">
        <f t="shared" si="6"/>
        <v/>
      </c>
      <c r="Y17" s="44" t="str">
        <f t="shared" si="7"/>
        <v/>
      </c>
      <c r="Z17" s="44" t="str">
        <f t="shared" si="8"/>
        <v/>
      </c>
      <c r="AA17" s="44" t="str">
        <f t="shared" si="9"/>
        <v/>
      </c>
      <c r="AB17" s="44" t="str">
        <f t="shared" si="10"/>
        <v/>
      </c>
      <c r="AC17" s="44" t="str">
        <f t="shared" si="11"/>
        <v/>
      </c>
      <c r="AD17" s="44" t="str">
        <f t="shared" si="12"/>
        <v/>
      </c>
      <c r="AE17" s="44" t="str">
        <f t="shared" si="13"/>
        <v/>
      </c>
      <c r="AF17" s="44" t="str">
        <f t="shared" si="14"/>
        <v/>
      </c>
      <c r="AG17" s="44" t="str">
        <f t="shared" si="15"/>
        <v/>
      </c>
      <c r="AI17" s="44" t="str">
        <f t="shared" si="16"/>
        <v/>
      </c>
      <c r="AK17" s="47" t="str">
        <f>IFERROR(INDEX('Legislation tool - TO HIDE'!$B$14:$B$44,_xlfn.AGGREGATE(15,3,('Legislation tool - TO HIDE'!$AI$14:$AI$44="y")/('Legislation tool - TO HIDE'!$AI$14:$AI$44="y")*(ROW('Legislation tool - TO HIDE'!$AI$14:$AI$44)-ROW('Legislation tool - TO HIDE'!$AI$13)),ROWS('Legislation tool - TO HIDE'!$AJ$14:AJ17))), "")</f>
        <v/>
      </c>
      <c r="AM17" s="43" t="s">
        <v>405</v>
      </c>
      <c r="AN17" t="str">
        <f t="shared" si="17"/>
        <v/>
      </c>
    </row>
    <row r="18" spans="2:40" x14ac:dyDescent="0.25">
      <c r="B18" s="43" t="s">
        <v>406</v>
      </c>
      <c r="C18" s="44" t="s">
        <v>153</v>
      </c>
      <c r="D18" s="44" t="s">
        <v>153</v>
      </c>
      <c r="E18" s="44" t="s">
        <v>153</v>
      </c>
      <c r="F18" s="44" t="s">
        <v>153</v>
      </c>
      <c r="G18" s="44" t="s">
        <v>153</v>
      </c>
      <c r="H18" s="44" t="s">
        <v>153</v>
      </c>
      <c r="I18" s="44" t="s">
        <v>153</v>
      </c>
      <c r="J18" s="44" t="s">
        <v>153</v>
      </c>
      <c r="K18" s="44" t="s">
        <v>153</v>
      </c>
      <c r="L18" s="44" t="s">
        <v>153</v>
      </c>
      <c r="M18" s="44" t="s">
        <v>153</v>
      </c>
      <c r="N18" s="44" t="s">
        <v>153</v>
      </c>
      <c r="O18" s="44" t="s">
        <v>153</v>
      </c>
      <c r="P18" s="44" t="s">
        <v>153</v>
      </c>
      <c r="Q18" s="44" t="s">
        <v>153</v>
      </c>
      <c r="S18" s="44" t="str">
        <f t="shared" si="1"/>
        <v/>
      </c>
      <c r="T18" s="44" t="str">
        <f t="shared" si="2"/>
        <v/>
      </c>
      <c r="U18" s="44" t="str">
        <f t="shared" si="3"/>
        <v/>
      </c>
      <c r="V18" s="44" t="str">
        <f t="shared" si="4"/>
        <v/>
      </c>
      <c r="W18" s="44" t="str">
        <f t="shared" si="5"/>
        <v/>
      </c>
      <c r="X18" s="44" t="str">
        <f t="shared" si="6"/>
        <v/>
      </c>
      <c r="Y18" s="44" t="str">
        <f t="shared" si="7"/>
        <v/>
      </c>
      <c r="Z18" s="44" t="str">
        <f t="shared" si="8"/>
        <v/>
      </c>
      <c r="AA18" s="44" t="str">
        <f t="shared" si="9"/>
        <v/>
      </c>
      <c r="AB18" s="44" t="str">
        <f t="shared" si="10"/>
        <v/>
      </c>
      <c r="AC18" s="44" t="str">
        <f t="shared" si="11"/>
        <v/>
      </c>
      <c r="AD18" s="44" t="str">
        <f t="shared" si="12"/>
        <v/>
      </c>
      <c r="AE18" s="44" t="str">
        <f t="shared" si="13"/>
        <v/>
      </c>
      <c r="AF18" s="44" t="str">
        <f t="shared" si="14"/>
        <v/>
      </c>
      <c r="AG18" s="44" t="str">
        <f t="shared" si="15"/>
        <v/>
      </c>
      <c r="AI18" s="44" t="str">
        <f t="shared" si="16"/>
        <v/>
      </c>
      <c r="AK18" s="47" t="str">
        <f>IFERROR(INDEX('Legislation tool - TO HIDE'!$B$14:$B$44,_xlfn.AGGREGATE(15,3,('Legislation tool - TO HIDE'!$AI$14:$AI$44="y")/('Legislation tool - TO HIDE'!$AI$14:$AI$44="y")*(ROW('Legislation tool - TO HIDE'!$AI$14:$AI$44)-ROW('Legislation tool - TO HIDE'!$AI$13)),ROWS('Legislation tool - TO HIDE'!$AJ$14:AJ18))), "")</f>
        <v/>
      </c>
      <c r="AM18" s="43" t="s">
        <v>406</v>
      </c>
      <c r="AN18" t="str">
        <f t="shared" si="17"/>
        <v/>
      </c>
    </row>
    <row r="19" spans="2:40" x14ac:dyDescent="0.25">
      <c r="B19" s="43" t="s">
        <v>407</v>
      </c>
      <c r="C19" s="44" t="s">
        <v>153</v>
      </c>
      <c r="D19" s="44" t="s">
        <v>153</v>
      </c>
      <c r="E19" s="44" t="s">
        <v>153</v>
      </c>
      <c r="F19" s="44" t="s">
        <v>153</v>
      </c>
      <c r="G19" s="44" t="s">
        <v>153</v>
      </c>
      <c r="H19" s="44" t="s">
        <v>153</v>
      </c>
      <c r="I19" s="44" t="s">
        <v>153</v>
      </c>
      <c r="J19" s="44" t="s">
        <v>153</v>
      </c>
      <c r="K19" s="44" t="s">
        <v>153</v>
      </c>
      <c r="L19" s="44" t="s">
        <v>153</v>
      </c>
      <c r="M19" s="44" t="s">
        <v>153</v>
      </c>
      <c r="N19" s="44" t="s">
        <v>153</v>
      </c>
      <c r="O19" s="44" t="s">
        <v>153</v>
      </c>
      <c r="P19" s="44" t="s">
        <v>153</v>
      </c>
      <c r="Q19" s="44" t="s">
        <v>153</v>
      </c>
      <c r="S19" s="44" t="str">
        <f t="shared" si="1"/>
        <v/>
      </c>
      <c r="T19" s="44" t="str">
        <f t="shared" si="2"/>
        <v/>
      </c>
      <c r="U19" s="44" t="str">
        <f t="shared" si="3"/>
        <v/>
      </c>
      <c r="V19" s="44" t="str">
        <f t="shared" si="4"/>
        <v/>
      </c>
      <c r="W19" s="44" t="str">
        <f t="shared" si="5"/>
        <v/>
      </c>
      <c r="X19" s="44" t="str">
        <f t="shared" si="6"/>
        <v/>
      </c>
      <c r="Y19" s="44" t="str">
        <f t="shared" si="7"/>
        <v/>
      </c>
      <c r="Z19" s="44" t="str">
        <f t="shared" si="8"/>
        <v/>
      </c>
      <c r="AA19" s="44" t="str">
        <f t="shared" si="9"/>
        <v/>
      </c>
      <c r="AB19" s="44" t="str">
        <f t="shared" si="10"/>
        <v/>
      </c>
      <c r="AC19" s="44" t="str">
        <f t="shared" si="11"/>
        <v/>
      </c>
      <c r="AD19" s="44" t="str">
        <f t="shared" si="12"/>
        <v/>
      </c>
      <c r="AE19" s="44" t="str">
        <f t="shared" si="13"/>
        <v/>
      </c>
      <c r="AF19" s="44" t="str">
        <f t="shared" si="14"/>
        <v/>
      </c>
      <c r="AG19" s="44" t="str">
        <f t="shared" si="15"/>
        <v/>
      </c>
      <c r="AI19" s="44" t="str">
        <f t="shared" si="16"/>
        <v/>
      </c>
      <c r="AK19" s="47" t="str">
        <f>IFERROR(INDEX('Legislation tool - TO HIDE'!$B$14:$B$44,_xlfn.AGGREGATE(15,3,('Legislation tool - TO HIDE'!$AI$14:$AI$44="y")/('Legislation tool - TO HIDE'!$AI$14:$AI$44="y")*(ROW('Legislation tool - TO HIDE'!$AI$14:$AI$44)-ROW('Legislation tool - TO HIDE'!$AI$13)),ROWS('Legislation tool - TO HIDE'!$AJ$14:AJ19))), "")</f>
        <v/>
      </c>
      <c r="AM19" s="43" t="s">
        <v>407</v>
      </c>
      <c r="AN19" t="str">
        <f t="shared" si="17"/>
        <v/>
      </c>
    </row>
    <row r="20" spans="2:40" x14ac:dyDescent="0.25">
      <c r="B20" s="43" t="s">
        <v>294</v>
      </c>
      <c r="C20" s="44" t="s">
        <v>153</v>
      </c>
      <c r="D20" s="44" t="s">
        <v>153</v>
      </c>
      <c r="E20" s="44" t="s">
        <v>153</v>
      </c>
      <c r="F20" s="44" t="s">
        <v>153</v>
      </c>
      <c r="G20" s="44" t="s">
        <v>153</v>
      </c>
      <c r="H20" s="44" t="s">
        <v>153</v>
      </c>
      <c r="I20" s="44" t="s">
        <v>153</v>
      </c>
      <c r="J20" s="44" t="s">
        <v>153</v>
      </c>
      <c r="K20" s="44"/>
      <c r="L20" s="44" t="s">
        <v>153</v>
      </c>
      <c r="M20" s="44" t="s">
        <v>153</v>
      </c>
      <c r="N20" s="44" t="s">
        <v>153</v>
      </c>
      <c r="O20" s="44" t="s">
        <v>153</v>
      </c>
      <c r="P20" s="44" t="s">
        <v>153</v>
      </c>
      <c r="Q20" s="44" t="s">
        <v>153</v>
      </c>
      <c r="S20" s="44" t="str">
        <f t="shared" si="1"/>
        <v/>
      </c>
      <c r="T20" s="44" t="str">
        <f t="shared" si="2"/>
        <v/>
      </c>
      <c r="U20" s="44" t="str">
        <f t="shared" si="3"/>
        <v/>
      </c>
      <c r="V20" s="44" t="str">
        <f t="shared" si="4"/>
        <v/>
      </c>
      <c r="W20" s="44" t="str">
        <f t="shared" si="5"/>
        <v/>
      </c>
      <c r="X20" s="44" t="str">
        <f t="shared" si="6"/>
        <v/>
      </c>
      <c r="Y20" s="44" t="str">
        <f t="shared" si="7"/>
        <v/>
      </c>
      <c r="Z20" s="44" t="str">
        <f t="shared" si="8"/>
        <v/>
      </c>
      <c r="AA20" s="44" t="str">
        <f t="shared" si="9"/>
        <v/>
      </c>
      <c r="AB20" s="44" t="str">
        <f t="shared" si="10"/>
        <v/>
      </c>
      <c r="AC20" s="44" t="str">
        <f t="shared" si="11"/>
        <v/>
      </c>
      <c r="AD20" s="44" t="str">
        <f t="shared" si="12"/>
        <v/>
      </c>
      <c r="AE20" s="44" t="str">
        <f t="shared" si="13"/>
        <v/>
      </c>
      <c r="AF20" s="44" t="str">
        <f t="shared" si="14"/>
        <v/>
      </c>
      <c r="AG20" s="44" t="str">
        <f t="shared" si="15"/>
        <v/>
      </c>
      <c r="AI20" s="44" t="str">
        <f t="shared" si="16"/>
        <v/>
      </c>
      <c r="AK20" s="47" t="str">
        <f>IFERROR(INDEX('Legislation tool - TO HIDE'!$B$14:$B$44,_xlfn.AGGREGATE(15,3,('Legislation tool - TO HIDE'!$AI$14:$AI$44="y")/('Legislation tool - TO HIDE'!$AI$14:$AI$44="y")*(ROW('Legislation tool - TO HIDE'!$AI$14:$AI$44)-ROW('Legislation tool - TO HIDE'!$AI$13)),ROWS('Legislation tool - TO HIDE'!$AJ$14:AJ20))), "")</f>
        <v/>
      </c>
      <c r="AM20" s="43" t="s">
        <v>294</v>
      </c>
      <c r="AN20" t="str">
        <f t="shared" si="17"/>
        <v/>
      </c>
    </row>
    <row r="21" spans="2:40" ht="30.2" customHeight="1" x14ac:dyDescent="0.25">
      <c r="B21" s="43" t="s">
        <v>408</v>
      </c>
      <c r="C21" s="44" t="s">
        <v>153</v>
      </c>
      <c r="D21" s="44" t="s">
        <v>153</v>
      </c>
      <c r="E21" s="44" t="s">
        <v>153</v>
      </c>
      <c r="F21" s="44" t="s">
        <v>153</v>
      </c>
      <c r="G21" s="44" t="s">
        <v>153</v>
      </c>
      <c r="H21" s="44" t="s">
        <v>153</v>
      </c>
      <c r="I21" s="44" t="s">
        <v>153</v>
      </c>
      <c r="J21" s="44" t="s">
        <v>153</v>
      </c>
      <c r="K21" s="44" t="s">
        <v>153</v>
      </c>
      <c r="L21" s="44" t="s">
        <v>153</v>
      </c>
      <c r="M21" s="44" t="s">
        <v>153</v>
      </c>
      <c r="N21" s="44" t="s">
        <v>153</v>
      </c>
      <c r="O21" s="44" t="s">
        <v>153</v>
      </c>
      <c r="P21" s="44" t="s">
        <v>153</v>
      </c>
      <c r="Q21" s="44" t="s">
        <v>153</v>
      </c>
      <c r="S21" s="44" t="str">
        <f t="shared" si="1"/>
        <v/>
      </c>
      <c r="T21" s="44" t="str">
        <f t="shared" si="2"/>
        <v/>
      </c>
      <c r="U21" s="44" t="str">
        <f t="shared" si="3"/>
        <v/>
      </c>
      <c r="V21" s="44" t="str">
        <f t="shared" si="4"/>
        <v/>
      </c>
      <c r="W21" s="44" t="str">
        <f t="shared" si="5"/>
        <v/>
      </c>
      <c r="X21" s="44" t="str">
        <f t="shared" si="6"/>
        <v/>
      </c>
      <c r="Y21" s="44" t="str">
        <f t="shared" si="7"/>
        <v/>
      </c>
      <c r="Z21" s="44" t="str">
        <f t="shared" si="8"/>
        <v/>
      </c>
      <c r="AA21" s="44" t="str">
        <f t="shared" si="9"/>
        <v/>
      </c>
      <c r="AB21" s="44" t="str">
        <f t="shared" si="10"/>
        <v/>
      </c>
      <c r="AC21" s="44" t="str">
        <f t="shared" si="11"/>
        <v/>
      </c>
      <c r="AD21" s="44" t="str">
        <f t="shared" si="12"/>
        <v/>
      </c>
      <c r="AE21" s="44" t="str">
        <f t="shared" si="13"/>
        <v/>
      </c>
      <c r="AF21" s="44" t="str">
        <f t="shared" si="14"/>
        <v/>
      </c>
      <c r="AG21" s="44" t="str">
        <f t="shared" si="15"/>
        <v/>
      </c>
      <c r="AI21" s="44" t="str">
        <f t="shared" si="16"/>
        <v/>
      </c>
      <c r="AK21" s="47" t="str">
        <f>IFERROR(INDEX('Legislation tool - TO HIDE'!$B$14:$B$44,_xlfn.AGGREGATE(15,3,('Legislation tool - TO HIDE'!$AI$14:$AI$44="y")/('Legislation tool - TO HIDE'!$AI$14:$AI$44="y")*(ROW('Legislation tool - TO HIDE'!$AI$14:$AI$44)-ROW('Legislation tool - TO HIDE'!$AI$13)),ROWS('Legislation tool - TO HIDE'!$AJ$14:AJ21))), "")</f>
        <v/>
      </c>
      <c r="AM21" s="43" t="s">
        <v>408</v>
      </c>
      <c r="AN21" t="str">
        <f t="shared" si="17"/>
        <v/>
      </c>
    </row>
    <row r="22" spans="2:40" x14ac:dyDescent="0.25">
      <c r="B22" s="43" t="s">
        <v>409</v>
      </c>
      <c r="C22" s="44" t="s">
        <v>153</v>
      </c>
      <c r="D22" s="44" t="s">
        <v>153</v>
      </c>
      <c r="E22" s="44" t="s">
        <v>153</v>
      </c>
      <c r="F22" s="44" t="s">
        <v>153</v>
      </c>
      <c r="G22" s="44" t="s">
        <v>153</v>
      </c>
      <c r="H22" s="44" t="s">
        <v>153</v>
      </c>
      <c r="I22" s="44" t="s">
        <v>153</v>
      </c>
      <c r="J22" s="44" t="s">
        <v>153</v>
      </c>
      <c r="K22" s="44" t="s">
        <v>153</v>
      </c>
      <c r="L22" s="44" t="s">
        <v>153</v>
      </c>
      <c r="M22" s="44" t="s">
        <v>153</v>
      </c>
      <c r="N22" s="44" t="s">
        <v>153</v>
      </c>
      <c r="O22" s="44" t="s">
        <v>153</v>
      </c>
      <c r="P22" s="44" t="s">
        <v>153</v>
      </c>
      <c r="Q22" s="44" t="s">
        <v>153</v>
      </c>
      <c r="S22" s="44" t="str">
        <f t="shared" si="1"/>
        <v/>
      </c>
      <c r="T22" s="44" t="str">
        <f t="shared" si="2"/>
        <v/>
      </c>
      <c r="U22" s="44" t="str">
        <f t="shared" si="3"/>
        <v/>
      </c>
      <c r="V22" s="44" t="str">
        <f t="shared" si="4"/>
        <v/>
      </c>
      <c r="W22" s="44" t="str">
        <f t="shared" si="5"/>
        <v/>
      </c>
      <c r="X22" s="44" t="str">
        <f t="shared" si="6"/>
        <v/>
      </c>
      <c r="Y22" s="44" t="str">
        <f t="shared" si="7"/>
        <v/>
      </c>
      <c r="Z22" s="44" t="str">
        <f t="shared" si="8"/>
        <v/>
      </c>
      <c r="AA22" s="44" t="str">
        <f t="shared" si="9"/>
        <v/>
      </c>
      <c r="AB22" s="44" t="str">
        <f t="shared" si="10"/>
        <v/>
      </c>
      <c r="AC22" s="44" t="str">
        <f t="shared" si="11"/>
        <v/>
      </c>
      <c r="AD22" s="44" t="str">
        <f t="shared" si="12"/>
        <v/>
      </c>
      <c r="AE22" s="44" t="str">
        <f t="shared" si="13"/>
        <v/>
      </c>
      <c r="AF22" s="44" t="str">
        <f t="shared" si="14"/>
        <v/>
      </c>
      <c r="AG22" s="44" t="str">
        <f t="shared" si="15"/>
        <v/>
      </c>
      <c r="AI22" s="44" t="str">
        <f t="shared" si="16"/>
        <v/>
      </c>
      <c r="AK22" s="47" t="str">
        <f>IFERROR(INDEX('Legislation tool - TO HIDE'!$B$14:$B$44,_xlfn.AGGREGATE(15,3,('Legislation tool - TO HIDE'!$AI$14:$AI$44="y")/('Legislation tool - TO HIDE'!$AI$14:$AI$44="y")*(ROW('Legislation tool - TO HIDE'!$AI$14:$AI$44)-ROW('Legislation tool - TO HIDE'!$AI$13)),ROWS('Legislation tool - TO HIDE'!$AJ$14:AJ22))), "")</f>
        <v/>
      </c>
      <c r="AM22" s="43" t="s">
        <v>409</v>
      </c>
      <c r="AN22" t="str">
        <f t="shared" si="17"/>
        <v/>
      </c>
    </row>
    <row r="23" spans="2:40" x14ac:dyDescent="0.25">
      <c r="B23" s="43" t="s">
        <v>410</v>
      </c>
      <c r="C23" s="44" t="s">
        <v>153</v>
      </c>
      <c r="D23" s="44" t="s">
        <v>153</v>
      </c>
      <c r="E23" s="44" t="s">
        <v>153</v>
      </c>
      <c r="F23" s="44" t="s">
        <v>153</v>
      </c>
      <c r="G23" s="44" t="s">
        <v>153</v>
      </c>
      <c r="H23" s="44" t="s">
        <v>153</v>
      </c>
      <c r="I23" s="44" t="s">
        <v>153</v>
      </c>
      <c r="J23" s="44" t="s">
        <v>153</v>
      </c>
      <c r="K23" s="44" t="s">
        <v>153</v>
      </c>
      <c r="L23" s="44" t="s">
        <v>153</v>
      </c>
      <c r="M23" s="44" t="s">
        <v>153</v>
      </c>
      <c r="N23" s="44" t="s">
        <v>153</v>
      </c>
      <c r="O23" s="44" t="s">
        <v>153</v>
      </c>
      <c r="P23" s="44" t="s">
        <v>153</v>
      </c>
      <c r="Q23" s="44" t="s">
        <v>153</v>
      </c>
      <c r="S23" s="44" t="str">
        <f t="shared" si="1"/>
        <v/>
      </c>
      <c r="T23" s="44" t="str">
        <f t="shared" si="2"/>
        <v/>
      </c>
      <c r="U23" s="44" t="str">
        <f t="shared" si="3"/>
        <v/>
      </c>
      <c r="V23" s="44" t="str">
        <f t="shared" si="4"/>
        <v/>
      </c>
      <c r="W23" s="44" t="str">
        <f t="shared" si="5"/>
        <v/>
      </c>
      <c r="X23" s="44" t="str">
        <f t="shared" si="6"/>
        <v/>
      </c>
      <c r="Y23" s="44" t="str">
        <f t="shared" si="7"/>
        <v/>
      </c>
      <c r="Z23" s="44" t="str">
        <f t="shared" si="8"/>
        <v/>
      </c>
      <c r="AA23" s="44" t="str">
        <f t="shared" si="9"/>
        <v/>
      </c>
      <c r="AB23" s="44" t="str">
        <f t="shared" si="10"/>
        <v/>
      </c>
      <c r="AC23" s="44" t="str">
        <f t="shared" si="11"/>
        <v/>
      </c>
      <c r="AD23" s="44" t="str">
        <f t="shared" si="12"/>
        <v/>
      </c>
      <c r="AE23" s="44" t="str">
        <f t="shared" si="13"/>
        <v/>
      </c>
      <c r="AF23" s="44" t="str">
        <f t="shared" si="14"/>
        <v/>
      </c>
      <c r="AG23" s="44" t="str">
        <f t="shared" si="15"/>
        <v/>
      </c>
      <c r="AI23" s="44" t="str">
        <f t="shared" si="16"/>
        <v/>
      </c>
      <c r="AK23" s="47" t="str">
        <f>IFERROR(INDEX('Legislation tool - TO HIDE'!$B$14:$B$44,_xlfn.AGGREGATE(15,3,('Legislation tool - TO HIDE'!$AI$14:$AI$44="y")/('Legislation tool - TO HIDE'!$AI$14:$AI$44="y")*(ROW('Legislation tool - TO HIDE'!$AI$14:$AI$44)-ROW('Legislation tool - TO HIDE'!$AI$13)),ROWS('Legislation tool - TO HIDE'!$AJ$14:AJ23))), "")</f>
        <v/>
      </c>
      <c r="AM23" s="43" t="s">
        <v>410</v>
      </c>
      <c r="AN23" t="str">
        <f t="shared" si="17"/>
        <v/>
      </c>
    </row>
    <row r="24" spans="2:40" x14ac:dyDescent="0.25">
      <c r="B24" s="43" t="s">
        <v>489</v>
      </c>
      <c r="C24" s="44" t="s">
        <v>153</v>
      </c>
      <c r="D24" s="44" t="s">
        <v>153</v>
      </c>
      <c r="E24" s="44" t="s">
        <v>153</v>
      </c>
      <c r="F24" s="44" t="s">
        <v>153</v>
      </c>
      <c r="G24" s="44" t="s">
        <v>153</v>
      </c>
      <c r="H24" s="44" t="s">
        <v>153</v>
      </c>
      <c r="I24" s="44" t="s">
        <v>153</v>
      </c>
      <c r="J24" s="44" t="s">
        <v>153</v>
      </c>
      <c r="K24" s="44" t="s">
        <v>153</v>
      </c>
      <c r="L24" s="44" t="s">
        <v>153</v>
      </c>
      <c r="M24" s="44" t="s">
        <v>153</v>
      </c>
      <c r="N24" s="44" t="s">
        <v>153</v>
      </c>
      <c r="O24" s="44" t="s">
        <v>153</v>
      </c>
      <c r="P24" s="44" t="s">
        <v>153</v>
      </c>
      <c r="Q24" s="44" t="s">
        <v>153</v>
      </c>
      <c r="S24" s="44" t="str">
        <f t="shared" si="1"/>
        <v/>
      </c>
      <c r="T24" s="44" t="str">
        <f t="shared" si="2"/>
        <v/>
      </c>
      <c r="U24" s="44" t="str">
        <f t="shared" si="3"/>
        <v/>
      </c>
      <c r="V24" s="44" t="str">
        <f t="shared" si="4"/>
        <v/>
      </c>
      <c r="W24" s="44" t="str">
        <f t="shared" si="5"/>
        <v/>
      </c>
      <c r="X24" s="44" t="str">
        <f t="shared" si="6"/>
        <v/>
      </c>
      <c r="Y24" s="44" t="str">
        <f t="shared" si="7"/>
        <v/>
      </c>
      <c r="Z24" s="44" t="str">
        <f t="shared" si="8"/>
        <v/>
      </c>
      <c r="AA24" s="44" t="str">
        <f t="shared" si="9"/>
        <v/>
      </c>
      <c r="AB24" s="44" t="str">
        <f t="shared" si="10"/>
        <v/>
      </c>
      <c r="AC24" s="44" t="str">
        <f t="shared" si="11"/>
        <v/>
      </c>
      <c r="AD24" s="44" t="str">
        <f t="shared" si="12"/>
        <v/>
      </c>
      <c r="AE24" s="44" t="str">
        <f t="shared" si="13"/>
        <v/>
      </c>
      <c r="AF24" s="44" t="str">
        <f t="shared" si="14"/>
        <v/>
      </c>
      <c r="AG24" s="44" t="str">
        <f t="shared" si="15"/>
        <v/>
      </c>
      <c r="AI24" s="44" t="str">
        <f t="shared" si="16"/>
        <v/>
      </c>
      <c r="AK24" s="47" t="str">
        <f>IFERROR(INDEX('Legislation tool - TO HIDE'!$B$14:$B$44,_xlfn.AGGREGATE(15,3,('Legislation tool - TO HIDE'!$AI$14:$AI$44="y")/('Legislation tool - TO HIDE'!$AI$14:$AI$44="y")*(ROW('Legislation tool - TO HIDE'!$AI$14:$AI$44)-ROW('Legislation tool - TO HIDE'!$AI$13)),ROWS('Legislation tool - TO HIDE'!$AJ$14:AJ24))), "")</f>
        <v/>
      </c>
      <c r="AM24" s="43" t="s">
        <v>221</v>
      </c>
      <c r="AN24" t="str">
        <f t="shared" si="17"/>
        <v/>
      </c>
    </row>
    <row r="25" spans="2:40" x14ac:dyDescent="0.25">
      <c r="B25" s="43" t="s">
        <v>491</v>
      </c>
      <c r="C25" s="44" t="s">
        <v>153</v>
      </c>
      <c r="D25" s="44" t="s">
        <v>153</v>
      </c>
      <c r="E25" s="44" t="s">
        <v>153</v>
      </c>
      <c r="F25" s="44" t="s">
        <v>153</v>
      </c>
      <c r="G25" s="44" t="s">
        <v>153</v>
      </c>
      <c r="H25" s="44" t="s">
        <v>153</v>
      </c>
      <c r="I25" s="44" t="s">
        <v>153</v>
      </c>
      <c r="J25" s="44" t="s">
        <v>153</v>
      </c>
      <c r="K25" s="44" t="s">
        <v>153</v>
      </c>
      <c r="L25" s="44" t="s">
        <v>153</v>
      </c>
      <c r="M25" s="44" t="s">
        <v>153</v>
      </c>
      <c r="N25" s="44" t="s">
        <v>153</v>
      </c>
      <c r="O25" s="44" t="s">
        <v>153</v>
      </c>
      <c r="P25" s="44" t="s">
        <v>153</v>
      </c>
      <c r="Q25" s="44" t="s">
        <v>153</v>
      </c>
      <c r="S25" s="44" t="str">
        <f t="shared" si="1"/>
        <v/>
      </c>
      <c r="T25" s="44" t="str">
        <f t="shared" si="2"/>
        <v/>
      </c>
      <c r="U25" s="44" t="str">
        <f t="shared" si="3"/>
        <v/>
      </c>
      <c r="V25" s="44" t="str">
        <f t="shared" si="4"/>
        <v/>
      </c>
      <c r="W25" s="44" t="str">
        <f t="shared" si="5"/>
        <v/>
      </c>
      <c r="X25" s="44" t="str">
        <f t="shared" si="6"/>
        <v/>
      </c>
      <c r="Y25" s="44" t="str">
        <f t="shared" si="7"/>
        <v/>
      </c>
      <c r="Z25" s="44" t="str">
        <f t="shared" si="8"/>
        <v/>
      </c>
      <c r="AA25" s="44" t="str">
        <f t="shared" si="9"/>
        <v/>
      </c>
      <c r="AB25" s="44" t="str">
        <f t="shared" si="10"/>
        <v/>
      </c>
      <c r="AC25" s="44" t="str">
        <f t="shared" si="11"/>
        <v/>
      </c>
      <c r="AD25" s="44" t="str">
        <f t="shared" si="12"/>
        <v/>
      </c>
      <c r="AE25" s="44" t="str">
        <f t="shared" si="13"/>
        <v/>
      </c>
      <c r="AF25" s="44" t="str">
        <f t="shared" si="14"/>
        <v/>
      </c>
      <c r="AG25" s="44" t="str">
        <f t="shared" si="15"/>
        <v/>
      </c>
      <c r="AI25" s="44" t="str">
        <f t="shared" si="16"/>
        <v/>
      </c>
      <c r="AK25" s="47" t="str">
        <f>IFERROR(INDEX('Legislation tool - TO HIDE'!$B$14:$B$44,_xlfn.AGGREGATE(15,3,('Legislation tool - TO HIDE'!$AI$14:$AI$44="y")/('Legislation tool - TO HIDE'!$AI$14:$AI$44="y")*(ROW('Legislation tool - TO HIDE'!$AI$14:$AI$44)-ROW('Legislation tool - TO HIDE'!$AI$13)),ROWS('Legislation tool - TO HIDE'!$AJ$14:AJ25))), "")</f>
        <v/>
      </c>
      <c r="AM25" s="43" t="s">
        <v>411</v>
      </c>
      <c r="AN25" t="str">
        <f t="shared" si="17"/>
        <v/>
      </c>
    </row>
    <row r="26" spans="2:40" x14ac:dyDescent="0.25">
      <c r="B26" s="43" t="s">
        <v>221</v>
      </c>
      <c r="C26" s="44" t="s">
        <v>153</v>
      </c>
      <c r="D26" s="44" t="s">
        <v>153</v>
      </c>
      <c r="E26" s="44" t="s">
        <v>153</v>
      </c>
      <c r="F26" s="44" t="s">
        <v>153</v>
      </c>
      <c r="G26" s="44" t="s">
        <v>153</v>
      </c>
      <c r="H26" s="44" t="s">
        <v>153</v>
      </c>
      <c r="I26" s="44"/>
      <c r="J26" s="44" t="s">
        <v>153</v>
      </c>
      <c r="K26" s="44" t="s">
        <v>153</v>
      </c>
      <c r="L26" s="44" t="s">
        <v>153</v>
      </c>
      <c r="M26" s="44" t="s">
        <v>153</v>
      </c>
      <c r="N26" s="44" t="s">
        <v>153</v>
      </c>
      <c r="O26" s="44" t="s">
        <v>153</v>
      </c>
      <c r="P26" s="44" t="s">
        <v>153</v>
      </c>
      <c r="Q26" s="44" t="s">
        <v>153</v>
      </c>
      <c r="S26" s="44" t="str">
        <f t="shared" si="1"/>
        <v/>
      </c>
      <c r="T26" s="44" t="str">
        <f t="shared" si="2"/>
        <v/>
      </c>
      <c r="U26" s="44" t="str">
        <f t="shared" si="3"/>
        <v/>
      </c>
      <c r="V26" s="44" t="str">
        <f t="shared" si="4"/>
        <v/>
      </c>
      <c r="W26" s="44" t="str">
        <f t="shared" si="5"/>
        <v/>
      </c>
      <c r="X26" s="44" t="str">
        <f t="shared" si="6"/>
        <v/>
      </c>
      <c r="Y26" s="44" t="str">
        <f t="shared" si="7"/>
        <v/>
      </c>
      <c r="Z26" s="44" t="str">
        <f t="shared" si="8"/>
        <v/>
      </c>
      <c r="AA26" s="44" t="str">
        <f t="shared" si="9"/>
        <v/>
      </c>
      <c r="AB26" s="44" t="str">
        <f t="shared" si="10"/>
        <v/>
      </c>
      <c r="AC26" s="44" t="str">
        <f t="shared" si="11"/>
        <v/>
      </c>
      <c r="AD26" s="44" t="str">
        <f t="shared" si="12"/>
        <v/>
      </c>
      <c r="AE26" s="44" t="str">
        <f t="shared" si="13"/>
        <v/>
      </c>
      <c r="AF26" s="44" t="str">
        <f t="shared" si="14"/>
        <v/>
      </c>
      <c r="AG26" s="44" t="str">
        <f t="shared" si="15"/>
        <v/>
      </c>
      <c r="AI26" s="44" t="str">
        <f t="shared" si="16"/>
        <v/>
      </c>
      <c r="AK26" s="47" t="str">
        <f>IFERROR(INDEX('Legislation tool - TO HIDE'!$B$14:$B$44,_xlfn.AGGREGATE(15,3,('Legislation tool - TO HIDE'!$AI$14:$AI$44="y")/('Legislation tool - TO HIDE'!$AI$14:$AI$44="y")*(ROW('Legislation tool - TO HIDE'!$AI$14:$AI$44)-ROW('Legislation tool - TO HIDE'!$AI$13)),ROWS('Legislation tool - TO HIDE'!$AJ$14:AJ26))), "")</f>
        <v/>
      </c>
      <c r="AM26" s="43" t="s">
        <v>253</v>
      </c>
      <c r="AN26" t="str">
        <f t="shared" si="17"/>
        <v/>
      </c>
    </row>
    <row r="27" spans="2:40" x14ac:dyDescent="0.25">
      <c r="B27" s="43" t="s">
        <v>411</v>
      </c>
      <c r="C27" s="44"/>
      <c r="D27" s="44"/>
      <c r="E27" s="44" t="s">
        <v>153</v>
      </c>
      <c r="F27" s="44" t="s">
        <v>153</v>
      </c>
      <c r="G27" s="44" t="s">
        <v>153</v>
      </c>
      <c r="H27" s="44" t="s">
        <v>153</v>
      </c>
      <c r="I27" s="44" t="s">
        <v>153</v>
      </c>
      <c r="J27" s="44" t="s">
        <v>153</v>
      </c>
      <c r="K27" s="44" t="s">
        <v>153</v>
      </c>
      <c r="L27" s="44" t="s">
        <v>153</v>
      </c>
      <c r="M27" s="44" t="s">
        <v>153</v>
      </c>
      <c r="N27" s="44" t="s">
        <v>153</v>
      </c>
      <c r="O27" s="44" t="s">
        <v>153</v>
      </c>
      <c r="P27" s="44" t="s">
        <v>153</v>
      </c>
      <c r="Q27" s="44" t="s">
        <v>153</v>
      </c>
      <c r="S27" s="44" t="str">
        <f t="shared" si="1"/>
        <v/>
      </c>
      <c r="T27" s="44" t="str">
        <f t="shared" si="2"/>
        <v/>
      </c>
      <c r="U27" s="44" t="str">
        <f t="shared" si="3"/>
        <v/>
      </c>
      <c r="V27" s="44" t="str">
        <f t="shared" si="4"/>
        <v/>
      </c>
      <c r="W27" s="44" t="str">
        <f t="shared" si="5"/>
        <v/>
      </c>
      <c r="X27" s="44" t="str">
        <f t="shared" si="6"/>
        <v/>
      </c>
      <c r="Y27" s="44" t="str">
        <f t="shared" si="7"/>
        <v/>
      </c>
      <c r="Z27" s="44" t="str">
        <f t="shared" si="8"/>
        <v/>
      </c>
      <c r="AA27" s="44" t="str">
        <f t="shared" si="9"/>
        <v/>
      </c>
      <c r="AB27" s="44" t="str">
        <f t="shared" si="10"/>
        <v/>
      </c>
      <c r="AC27" s="44" t="str">
        <f t="shared" si="11"/>
        <v/>
      </c>
      <c r="AD27" s="44" t="str">
        <f t="shared" si="12"/>
        <v/>
      </c>
      <c r="AE27" s="44" t="str">
        <f t="shared" si="13"/>
        <v/>
      </c>
      <c r="AF27" s="44" t="str">
        <f t="shared" si="14"/>
        <v/>
      </c>
      <c r="AG27" s="44" t="str">
        <f t="shared" si="15"/>
        <v/>
      </c>
      <c r="AI27" s="44" t="str">
        <f t="shared" si="16"/>
        <v/>
      </c>
      <c r="AK27" s="47" t="str">
        <f>IFERROR(INDEX('Legislation tool - TO HIDE'!$B$14:$B$44,_xlfn.AGGREGATE(15,3,('Legislation tool - TO HIDE'!$AI$14:$AI$44="y")/('Legislation tool - TO HIDE'!$AI$14:$AI$44="y")*(ROW('Legislation tool - TO HIDE'!$AI$14:$AI$44)-ROW('Legislation tool - TO HIDE'!$AI$13)),ROWS('Legislation tool - TO HIDE'!$AJ$14:AJ27))), "")</f>
        <v/>
      </c>
      <c r="AM27" s="43" t="s">
        <v>412</v>
      </c>
      <c r="AN27" t="str">
        <f t="shared" si="17"/>
        <v/>
      </c>
    </row>
    <row r="28" spans="2:40" x14ac:dyDescent="0.25">
      <c r="B28" s="43" t="s">
        <v>253</v>
      </c>
      <c r="C28" s="44" t="s">
        <v>153</v>
      </c>
      <c r="D28" s="44" t="s">
        <v>153</v>
      </c>
      <c r="E28" s="44" t="s">
        <v>153</v>
      </c>
      <c r="F28" s="44" t="s">
        <v>153</v>
      </c>
      <c r="G28" s="44" t="s">
        <v>153</v>
      </c>
      <c r="H28" s="44" t="s">
        <v>153</v>
      </c>
      <c r="I28" s="44"/>
      <c r="J28" s="44" t="s">
        <v>153</v>
      </c>
      <c r="K28" s="44" t="s">
        <v>153</v>
      </c>
      <c r="L28" s="44" t="s">
        <v>153</v>
      </c>
      <c r="M28" s="44" t="s">
        <v>153</v>
      </c>
      <c r="N28" s="44" t="s">
        <v>153</v>
      </c>
      <c r="O28" s="44" t="s">
        <v>153</v>
      </c>
      <c r="P28" s="44" t="s">
        <v>153</v>
      </c>
      <c r="Q28" s="44"/>
      <c r="S28" s="44" t="str">
        <f t="shared" si="1"/>
        <v/>
      </c>
      <c r="T28" s="44" t="str">
        <f t="shared" si="2"/>
        <v/>
      </c>
      <c r="U28" s="44" t="str">
        <f t="shared" si="3"/>
        <v/>
      </c>
      <c r="V28" s="44" t="str">
        <f t="shared" si="4"/>
        <v/>
      </c>
      <c r="W28" s="44" t="str">
        <f t="shared" si="5"/>
        <v/>
      </c>
      <c r="X28" s="44" t="str">
        <f t="shared" si="6"/>
        <v/>
      </c>
      <c r="Y28" s="44" t="str">
        <f t="shared" si="7"/>
        <v/>
      </c>
      <c r="Z28" s="44" t="str">
        <f t="shared" si="8"/>
        <v/>
      </c>
      <c r="AA28" s="44" t="str">
        <f t="shared" si="9"/>
        <v/>
      </c>
      <c r="AB28" s="44" t="str">
        <f t="shared" si="10"/>
        <v/>
      </c>
      <c r="AC28" s="44" t="str">
        <f t="shared" si="11"/>
        <v/>
      </c>
      <c r="AD28" s="44" t="str">
        <f t="shared" si="12"/>
        <v/>
      </c>
      <c r="AE28" s="44" t="str">
        <f t="shared" si="13"/>
        <v/>
      </c>
      <c r="AF28" s="44" t="str">
        <f t="shared" si="14"/>
        <v/>
      </c>
      <c r="AG28" s="44" t="str">
        <f t="shared" si="15"/>
        <v/>
      </c>
      <c r="AI28" s="44" t="str">
        <f t="shared" si="16"/>
        <v/>
      </c>
      <c r="AK28" s="47" t="str">
        <f>IFERROR(INDEX('Legislation tool - TO HIDE'!$B$14:$B$44,_xlfn.AGGREGATE(15,3,('Legislation tool - TO HIDE'!$AI$14:$AI$44="y")/('Legislation tool - TO HIDE'!$AI$14:$AI$44="y")*(ROW('Legislation tool - TO HIDE'!$AI$14:$AI$44)-ROW('Legislation tool - TO HIDE'!$AI$13)),ROWS('Legislation tool - TO HIDE'!$AJ$14:AJ28))), "")</f>
        <v/>
      </c>
      <c r="AM28" s="43" t="s">
        <v>413</v>
      </c>
      <c r="AN28" t="str">
        <f t="shared" si="17"/>
        <v/>
      </c>
    </row>
    <row r="29" spans="2:40" x14ac:dyDescent="0.25">
      <c r="B29" s="43" t="s">
        <v>412</v>
      </c>
      <c r="C29" s="44"/>
      <c r="D29" s="44"/>
      <c r="E29" s="44"/>
      <c r="F29" s="44"/>
      <c r="G29" s="44"/>
      <c r="H29" s="44"/>
      <c r="I29" s="44"/>
      <c r="J29" s="44"/>
      <c r="K29" s="44"/>
      <c r="L29" s="44"/>
      <c r="M29" s="44"/>
      <c r="N29" s="44"/>
      <c r="O29" s="44"/>
      <c r="P29" s="44"/>
      <c r="Q29" s="44" t="s">
        <v>153</v>
      </c>
      <c r="S29" s="44" t="str">
        <f t="shared" si="1"/>
        <v/>
      </c>
      <c r="T29" s="44" t="str">
        <f t="shared" si="2"/>
        <v/>
      </c>
      <c r="U29" s="44" t="str">
        <f t="shared" si="3"/>
        <v/>
      </c>
      <c r="V29" s="44" t="str">
        <f t="shared" si="4"/>
        <v/>
      </c>
      <c r="W29" s="44" t="str">
        <f t="shared" si="5"/>
        <v/>
      </c>
      <c r="X29" s="44" t="str">
        <f t="shared" si="6"/>
        <v/>
      </c>
      <c r="Y29" s="44" t="str">
        <f t="shared" si="7"/>
        <v/>
      </c>
      <c r="Z29" s="44" t="str">
        <f t="shared" si="8"/>
        <v/>
      </c>
      <c r="AA29" s="44" t="str">
        <f t="shared" si="9"/>
        <v/>
      </c>
      <c r="AB29" s="44" t="str">
        <f t="shared" si="10"/>
        <v/>
      </c>
      <c r="AC29" s="44" t="str">
        <f t="shared" si="11"/>
        <v/>
      </c>
      <c r="AD29" s="44" t="str">
        <f t="shared" si="12"/>
        <v/>
      </c>
      <c r="AE29" s="44" t="str">
        <f t="shared" si="13"/>
        <v/>
      </c>
      <c r="AF29" s="44" t="str">
        <f t="shared" si="14"/>
        <v/>
      </c>
      <c r="AG29" s="44" t="str">
        <f t="shared" si="15"/>
        <v/>
      </c>
      <c r="AI29" s="44" t="str">
        <f t="shared" si="16"/>
        <v/>
      </c>
      <c r="AK29" s="47" t="str">
        <f>IFERROR(INDEX('Legislation tool - TO HIDE'!$B$14:$B$44,_xlfn.AGGREGATE(15,3,('Legislation tool - TO HIDE'!$AI$14:$AI$44="y")/('Legislation tool - TO HIDE'!$AI$14:$AI$44="y")*(ROW('Legislation tool - TO HIDE'!$AI$14:$AI$44)-ROW('Legislation tool - TO HIDE'!$AI$13)),ROWS('Legislation tool - TO HIDE'!$AJ$14:AJ29))), "")</f>
        <v/>
      </c>
      <c r="AM29" s="43" t="s">
        <v>414</v>
      </c>
      <c r="AN29" t="str">
        <f t="shared" si="17"/>
        <v/>
      </c>
    </row>
    <row r="30" spans="2:40" x14ac:dyDescent="0.25">
      <c r="B30" s="43" t="s">
        <v>413</v>
      </c>
      <c r="C30" s="44"/>
      <c r="D30" s="44"/>
      <c r="E30" s="44"/>
      <c r="F30" s="44"/>
      <c r="G30" s="44" t="s">
        <v>153</v>
      </c>
      <c r="H30" s="44"/>
      <c r="I30" s="44"/>
      <c r="J30" s="44"/>
      <c r="K30" s="44"/>
      <c r="L30" s="44"/>
      <c r="M30" s="44"/>
      <c r="N30" s="44"/>
      <c r="O30" s="44"/>
      <c r="P30" s="44"/>
      <c r="Q30" s="44"/>
      <c r="S30" s="44" t="str">
        <f t="shared" si="1"/>
        <v/>
      </c>
      <c r="T30" s="44" t="str">
        <f t="shared" si="2"/>
        <v/>
      </c>
      <c r="U30" s="44" t="str">
        <f t="shared" si="3"/>
        <v/>
      </c>
      <c r="V30" s="44" t="str">
        <f t="shared" si="4"/>
        <v/>
      </c>
      <c r="W30" s="44" t="str">
        <f t="shared" si="5"/>
        <v/>
      </c>
      <c r="X30" s="44" t="str">
        <f t="shared" si="6"/>
        <v/>
      </c>
      <c r="Y30" s="44" t="str">
        <f t="shared" si="7"/>
        <v/>
      </c>
      <c r="Z30" s="44" t="str">
        <f t="shared" si="8"/>
        <v/>
      </c>
      <c r="AA30" s="44" t="str">
        <f t="shared" si="9"/>
        <v/>
      </c>
      <c r="AB30" s="44" t="str">
        <f t="shared" si="10"/>
        <v/>
      </c>
      <c r="AC30" s="44" t="str">
        <f t="shared" si="11"/>
        <v/>
      </c>
      <c r="AD30" s="44" t="str">
        <f t="shared" si="12"/>
        <v/>
      </c>
      <c r="AE30" s="44" t="str">
        <f t="shared" si="13"/>
        <v/>
      </c>
      <c r="AF30" s="44" t="str">
        <f t="shared" si="14"/>
        <v/>
      </c>
      <c r="AG30" s="44" t="str">
        <f t="shared" si="15"/>
        <v/>
      </c>
      <c r="AI30" s="44" t="str">
        <f t="shared" si="16"/>
        <v/>
      </c>
      <c r="AK30" s="47" t="str">
        <f>IFERROR(INDEX('Legislation tool - TO HIDE'!$B$14:$B$44,_xlfn.AGGREGATE(15,3,('Legislation tool - TO HIDE'!$AI$14:$AI$44="y")/('Legislation tool - TO HIDE'!$AI$14:$AI$44="y")*(ROW('Legislation tool - TO HIDE'!$AI$14:$AI$44)-ROW('Legislation tool - TO HIDE'!$AI$13)),ROWS('Legislation tool - TO HIDE'!$AJ$14:AJ30))), "")</f>
        <v/>
      </c>
      <c r="AM30" s="43" t="s">
        <v>415</v>
      </c>
      <c r="AN30" t="str">
        <f t="shared" si="17"/>
        <v/>
      </c>
    </row>
    <row r="31" spans="2:40" x14ac:dyDescent="0.25">
      <c r="B31" s="43" t="s">
        <v>414</v>
      </c>
      <c r="C31" s="44"/>
      <c r="D31" s="44"/>
      <c r="E31" s="44"/>
      <c r="F31" s="44"/>
      <c r="G31" s="44"/>
      <c r="H31" s="44"/>
      <c r="I31" s="44"/>
      <c r="J31" s="44"/>
      <c r="K31" s="44"/>
      <c r="L31" s="44"/>
      <c r="M31" s="44"/>
      <c r="N31" s="44"/>
      <c r="O31" s="44"/>
      <c r="P31" s="44" t="s">
        <v>153</v>
      </c>
      <c r="Q31" s="44"/>
      <c r="S31" s="44" t="str">
        <f t="shared" si="1"/>
        <v/>
      </c>
      <c r="T31" s="44" t="str">
        <f t="shared" si="2"/>
        <v/>
      </c>
      <c r="U31" s="44" t="str">
        <f t="shared" si="3"/>
        <v/>
      </c>
      <c r="V31" s="44" t="str">
        <f t="shared" si="4"/>
        <v/>
      </c>
      <c r="W31" s="44" t="str">
        <f t="shared" si="5"/>
        <v/>
      </c>
      <c r="X31" s="44" t="str">
        <f t="shared" si="6"/>
        <v/>
      </c>
      <c r="Y31" s="44" t="str">
        <f t="shared" si="7"/>
        <v/>
      </c>
      <c r="Z31" s="44" t="str">
        <f t="shared" si="8"/>
        <v/>
      </c>
      <c r="AA31" s="44" t="str">
        <f t="shared" si="9"/>
        <v/>
      </c>
      <c r="AB31" s="44" t="str">
        <f t="shared" si="10"/>
        <v/>
      </c>
      <c r="AC31" s="44" t="str">
        <f t="shared" si="11"/>
        <v/>
      </c>
      <c r="AD31" s="44" t="str">
        <f t="shared" si="12"/>
        <v/>
      </c>
      <c r="AE31" s="44" t="str">
        <f t="shared" si="13"/>
        <v/>
      </c>
      <c r="AF31" s="44" t="str">
        <f t="shared" si="14"/>
        <v/>
      </c>
      <c r="AG31" s="44" t="str">
        <f t="shared" si="15"/>
        <v/>
      </c>
      <c r="AI31" s="44" t="str">
        <f t="shared" si="16"/>
        <v/>
      </c>
      <c r="AK31" s="47" t="str">
        <f>IFERROR(INDEX('Legislation tool - TO HIDE'!$B$14:$B$44,_xlfn.AGGREGATE(15,3,('Legislation tool - TO HIDE'!$AI$14:$AI$44="y")/('Legislation tool - TO HIDE'!$AI$14:$AI$44="y")*(ROW('Legislation tool - TO HIDE'!$AI$14:$AI$44)-ROW('Legislation tool - TO HIDE'!$AI$13)),ROWS('Legislation tool - TO HIDE'!$AJ$14:AJ31))), "")</f>
        <v/>
      </c>
      <c r="AM31" s="43" t="s">
        <v>416</v>
      </c>
      <c r="AN31" t="str">
        <f>IF(VLOOKUP(AM31,$B$14:$AI$44, COLUMN(AI31)-1, FALSE)="", "", VLOOKUP(AM31,$B$14:$AI$44, COLUMN(AI31)-1, FALSE))</f>
        <v/>
      </c>
    </row>
    <row r="32" spans="2:40" x14ac:dyDescent="0.25">
      <c r="B32" s="43" t="s">
        <v>415</v>
      </c>
      <c r="C32" s="44"/>
      <c r="D32" s="44"/>
      <c r="E32" s="44"/>
      <c r="F32" s="44"/>
      <c r="G32" s="44" t="s">
        <v>153</v>
      </c>
      <c r="H32" s="44" t="s">
        <v>153</v>
      </c>
      <c r="I32" s="44"/>
      <c r="J32" s="44"/>
      <c r="K32" s="44"/>
      <c r="L32" s="44"/>
      <c r="M32" s="44"/>
      <c r="N32" s="44"/>
      <c r="O32" s="44"/>
      <c r="P32" s="44" t="s">
        <v>153</v>
      </c>
      <c r="Q32" s="44" t="s">
        <v>153</v>
      </c>
      <c r="S32" s="44" t="str">
        <f t="shared" si="1"/>
        <v/>
      </c>
      <c r="T32" s="44" t="str">
        <f t="shared" si="2"/>
        <v/>
      </c>
      <c r="U32" s="44" t="str">
        <f t="shared" si="3"/>
        <v/>
      </c>
      <c r="V32" s="44" t="str">
        <f t="shared" si="4"/>
        <v/>
      </c>
      <c r="W32" s="44" t="str">
        <f t="shared" si="5"/>
        <v/>
      </c>
      <c r="X32" s="44" t="str">
        <f t="shared" si="6"/>
        <v/>
      </c>
      <c r="Y32" s="44" t="str">
        <f t="shared" si="7"/>
        <v/>
      </c>
      <c r="Z32" s="44" t="str">
        <f t="shared" si="8"/>
        <v/>
      </c>
      <c r="AA32" s="44" t="str">
        <f t="shared" si="9"/>
        <v/>
      </c>
      <c r="AB32" s="44" t="str">
        <f t="shared" si="10"/>
        <v/>
      </c>
      <c r="AC32" s="44" t="str">
        <f t="shared" si="11"/>
        <v/>
      </c>
      <c r="AD32" s="44" t="str">
        <f t="shared" si="12"/>
        <v/>
      </c>
      <c r="AE32" s="44" t="str">
        <f t="shared" si="13"/>
        <v/>
      </c>
      <c r="AF32" s="44" t="str">
        <f t="shared" si="14"/>
        <v/>
      </c>
      <c r="AG32" s="44" t="str">
        <f t="shared" si="15"/>
        <v/>
      </c>
      <c r="AI32" s="44" t="str">
        <f t="shared" si="16"/>
        <v/>
      </c>
      <c r="AK32" s="47" t="str">
        <f>IFERROR(INDEX('Legislation tool - TO HIDE'!$B$14:$B$44,_xlfn.AGGREGATE(15,3,('Legislation tool - TO HIDE'!$AI$14:$AI$44="y")/('Legislation tool - TO HIDE'!$AI$14:$AI$44="y")*(ROW('Legislation tool - TO HIDE'!$AI$14:$AI$44)-ROW('Legislation tool - TO HIDE'!$AI$13)),ROWS('Legislation tool - TO HIDE'!$AJ$14:AJ32))), "")</f>
        <v/>
      </c>
      <c r="AM32" s="43" t="s">
        <v>417</v>
      </c>
      <c r="AN32" t="str">
        <f t="shared" si="17"/>
        <v/>
      </c>
    </row>
    <row r="33" spans="2:40" x14ac:dyDescent="0.25">
      <c r="B33" s="43" t="s">
        <v>416</v>
      </c>
      <c r="C33" s="44"/>
      <c r="D33" s="44"/>
      <c r="E33" s="44"/>
      <c r="F33" s="44"/>
      <c r="G33" s="44" t="s">
        <v>153</v>
      </c>
      <c r="H33" s="44" t="s">
        <v>153</v>
      </c>
      <c r="I33" s="44"/>
      <c r="J33" s="44"/>
      <c r="K33" s="44"/>
      <c r="L33" s="44"/>
      <c r="M33" s="44"/>
      <c r="N33" s="44"/>
      <c r="O33" s="44"/>
      <c r="P33" s="44" t="s">
        <v>153</v>
      </c>
      <c r="Q33" s="44"/>
      <c r="S33" s="44" t="str">
        <f t="shared" si="1"/>
        <v/>
      </c>
      <c r="T33" s="44" t="str">
        <f t="shared" si="2"/>
        <v/>
      </c>
      <c r="U33" s="44" t="str">
        <f t="shared" si="3"/>
        <v/>
      </c>
      <c r="V33" s="44" t="str">
        <f t="shared" si="4"/>
        <v/>
      </c>
      <c r="W33" s="44" t="str">
        <f t="shared" si="5"/>
        <v/>
      </c>
      <c r="X33" s="44" t="str">
        <f t="shared" si="6"/>
        <v/>
      </c>
      <c r="Y33" s="44" t="str">
        <f t="shared" si="7"/>
        <v/>
      </c>
      <c r="Z33" s="44" t="str">
        <f t="shared" si="8"/>
        <v/>
      </c>
      <c r="AA33" s="44" t="str">
        <f t="shared" si="9"/>
        <v/>
      </c>
      <c r="AB33" s="44" t="str">
        <f t="shared" si="10"/>
        <v/>
      </c>
      <c r="AC33" s="44" t="str">
        <f t="shared" si="11"/>
        <v/>
      </c>
      <c r="AD33" s="44" t="str">
        <f t="shared" si="12"/>
        <v/>
      </c>
      <c r="AE33" s="44" t="str">
        <f t="shared" si="13"/>
        <v/>
      </c>
      <c r="AF33" s="44" t="str">
        <f t="shared" si="14"/>
        <v/>
      </c>
      <c r="AG33" s="44" t="str">
        <f t="shared" si="15"/>
        <v/>
      </c>
      <c r="AI33" s="44" t="str">
        <f t="shared" si="16"/>
        <v/>
      </c>
      <c r="AK33" s="47" t="str">
        <f>IFERROR(INDEX('Legislation tool - TO HIDE'!$B$14:$B$44,_xlfn.AGGREGATE(15,3,('Legislation tool - TO HIDE'!$AI$14:$AI$44="y")/('Legislation tool - TO HIDE'!$AI$14:$AI$44="y")*(ROW('Legislation tool - TO HIDE'!$AI$14:$AI$44)-ROW('Legislation tool - TO HIDE'!$AI$13)),ROWS('Legislation tool - TO HIDE'!$AJ$14:AJ33))), "")</f>
        <v/>
      </c>
      <c r="AM33" s="43" t="s">
        <v>418</v>
      </c>
      <c r="AN33" t="str">
        <f t="shared" si="17"/>
        <v/>
      </c>
    </row>
    <row r="34" spans="2:40" x14ac:dyDescent="0.25">
      <c r="B34" s="43" t="s">
        <v>417</v>
      </c>
      <c r="C34" s="44"/>
      <c r="D34" s="44"/>
      <c r="E34" s="44"/>
      <c r="F34" s="44"/>
      <c r="G34" s="44"/>
      <c r="H34" s="44"/>
      <c r="I34" s="44"/>
      <c r="J34" s="44"/>
      <c r="K34" s="44" t="s">
        <v>153</v>
      </c>
      <c r="L34" s="44"/>
      <c r="M34" s="44"/>
      <c r="N34" s="44"/>
      <c r="O34" s="44"/>
      <c r="P34" s="44"/>
      <c r="Q34" s="44"/>
      <c r="S34" s="44" t="str">
        <f t="shared" si="1"/>
        <v/>
      </c>
      <c r="T34" s="44" t="str">
        <f t="shared" si="2"/>
        <v/>
      </c>
      <c r="U34" s="44" t="str">
        <f t="shared" si="3"/>
        <v/>
      </c>
      <c r="V34" s="44" t="str">
        <f t="shared" si="4"/>
        <v/>
      </c>
      <c r="W34" s="44" t="str">
        <f t="shared" si="5"/>
        <v/>
      </c>
      <c r="X34" s="44" t="str">
        <f t="shared" si="6"/>
        <v/>
      </c>
      <c r="Y34" s="44" t="str">
        <f t="shared" si="7"/>
        <v/>
      </c>
      <c r="Z34" s="44" t="str">
        <f t="shared" si="8"/>
        <v/>
      </c>
      <c r="AA34" s="44" t="str">
        <f t="shared" si="9"/>
        <v/>
      </c>
      <c r="AB34" s="44" t="str">
        <f t="shared" si="10"/>
        <v/>
      </c>
      <c r="AC34" s="44" t="str">
        <f t="shared" si="11"/>
        <v/>
      </c>
      <c r="AD34" s="44" t="str">
        <f t="shared" si="12"/>
        <v/>
      </c>
      <c r="AE34" s="44" t="str">
        <f t="shared" si="13"/>
        <v/>
      </c>
      <c r="AF34" s="44" t="str">
        <f t="shared" si="14"/>
        <v/>
      </c>
      <c r="AG34" s="44" t="str">
        <f t="shared" si="15"/>
        <v/>
      </c>
      <c r="AI34" s="44" t="str">
        <f t="shared" si="16"/>
        <v/>
      </c>
      <c r="AK34" s="47" t="str">
        <f>IFERROR(INDEX('Legislation tool - TO HIDE'!$B$14:$B$44,_xlfn.AGGREGATE(15,3,('Legislation tool - TO HIDE'!$AI$14:$AI$44="y")/('Legislation tool - TO HIDE'!$AI$14:$AI$44="y")*(ROW('Legislation tool - TO HIDE'!$AI$14:$AI$44)-ROW('Legislation tool - TO HIDE'!$AI$13)),ROWS('Legislation tool - TO HIDE'!$AJ$14:AJ34))), "")</f>
        <v/>
      </c>
      <c r="AM34" s="43" t="s">
        <v>419</v>
      </c>
      <c r="AN34" t="str">
        <f t="shared" si="17"/>
        <v/>
      </c>
    </row>
    <row r="35" spans="2:40" x14ac:dyDescent="0.25">
      <c r="B35" s="43" t="s">
        <v>418</v>
      </c>
      <c r="C35" s="44"/>
      <c r="D35" s="44"/>
      <c r="E35" s="44"/>
      <c r="F35" s="44"/>
      <c r="G35" s="44"/>
      <c r="H35" s="44"/>
      <c r="I35" s="44"/>
      <c r="J35" s="44"/>
      <c r="K35" s="44" t="s">
        <v>153</v>
      </c>
      <c r="L35" s="44"/>
      <c r="M35" s="44"/>
      <c r="N35" s="44"/>
      <c r="O35" s="44"/>
      <c r="P35" s="44"/>
      <c r="Q35" s="44"/>
      <c r="S35" s="44" t="str">
        <f t="shared" si="1"/>
        <v/>
      </c>
      <c r="T35" s="44" t="str">
        <f t="shared" si="2"/>
        <v/>
      </c>
      <c r="U35" s="44" t="str">
        <f t="shared" si="3"/>
        <v/>
      </c>
      <c r="V35" s="44" t="str">
        <f t="shared" si="4"/>
        <v/>
      </c>
      <c r="W35" s="44" t="str">
        <f t="shared" si="5"/>
        <v/>
      </c>
      <c r="X35" s="44" t="str">
        <f t="shared" si="6"/>
        <v/>
      </c>
      <c r="Y35" s="44" t="str">
        <f t="shared" si="7"/>
        <v/>
      </c>
      <c r="Z35" s="44" t="str">
        <f t="shared" si="8"/>
        <v/>
      </c>
      <c r="AA35" s="44" t="str">
        <f t="shared" si="9"/>
        <v/>
      </c>
      <c r="AB35" s="44" t="str">
        <f t="shared" si="10"/>
        <v/>
      </c>
      <c r="AC35" s="44" t="str">
        <f t="shared" si="11"/>
        <v/>
      </c>
      <c r="AD35" s="44" t="str">
        <f t="shared" si="12"/>
        <v/>
      </c>
      <c r="AE35" s="44" t="str">
        <f t="shared" si="13"/>
        <v/>
      </c>
      <c r="AF35" s="44" t="str">
        <f t="shared" si="14"/>
        <v/>
      </c>
      <c r="AG35" s="44" t="str">
        <f t="shared" si="15"/>
        <v/>
      </c>
      <c r="AI35" s="44" t="str">
        <f t="shared" si="16"/>
        <v/>
      </c>
      <c r="AK35" s="47" t="str">
        <f>IFERROR(INDEX('Legislation tool - TO HIDE'!$B$14:$B$44,_xlfn.AGGREGATE(15,3,('Legislation tool - TO HIDE'!$AI$14:$AI$44="y")/('Legislation tool - TO HIDE'!$AI$14:$AI$44="y")*(ROW('Legislation tool - TO HIDE'!$AI$14:$AI$44)-ROW('Legislation tool - TO HIDE'!$AI$13)),ROWS('Legislation tool - TO HIDE'!$AJ$14:AJ35))), "")</f>
        <v/>
      </c>
      <c r="AM35" s="43" t="s">
        <v>420</v>
      </c>
      <c r="AN35" t="str">
        <f t="shared" si="17"/>
        <v/>
      </c>
    </row>
    <row r="36" spans="2:40" x14ac:dyDescent="0.25">
      <c r="B36" s="43" t="s">
        <v>419</v>
      </c>
      <c r="C36" s="44"/>
      <c r="D36" s="44"/>
      <c r="E36" s="44"/>
      <c r="F36" s="44"/>
      <c r="G36" s="44"/>
      <c r="H36" s="44"/>
      <c r="I36" s="44"/>
      <c r="J36" s="44"/>
      <c r="K36" s="44"/>
      <c r="L36" s="44"/>
      <c r="M36" s="44"/>
      <c r="N36" s="44"/>
      <c r="O36" s="44"/>
      <c r="P36" s="44" t="s">
        <v>153</v>
      </c>
      <c r="Q36" s="44"/>
      <c r="S36" s="44" t="str">
        <f t="shared" si="1"/>
        <v/>
      </c>
      <c r="T36" s="44" t="str">
        <f t="shared" si="2"/>
        <v/>
      </c>
      <c r="U36" s="44" t="str">
        <f t="shared" si="3"/>
        <v/>
      </c>
      <c r="V36" s="44" t="str">
        <f t="shared" si="4"/>
        <v/>
      </c>
      <c r="W36" s="44" t="str">
        <f t="shared" si="5"/>
        <v/>
      </c>
      <c r="X36" s="44" t="str">
        <f t="shared" si="6"/>
        <v/>
      </c>
      <c r="Y36" s="44" t="str">
        <f t="shared" si="7"/>
        <v/>
      </c>
      <c r="Z36" s="44" t="str">
        <f t="shared" si="8"/>
        <v/>
      </c>
      <c r="AA36" s="44" t="str">
        <f t="shared" si="9"/>
        <v/>
      </c>
      <c r="AB36" s="44" t="str">
        <f t="shared" si="10"/>
        <v/>
      </c>
      <c r="AC36" s="44" t="str">
        <f t="shared" si="11"/>
        <v/>
      </c>
      <c r="AD36" s="44" t="str">
        <f t="shared" si="12"/>
        <v/>
      </c>
      <c r="AE36" s="44" t="str">
        <f t="shared" si="13"/>
        <v/>
      </c>
      <c r="AF36" s="44" t="str">
        <f t="shared" si="14"/>
        <v/>
      </c>
      <c r="AG36" s="44" t="str">
        <f t="shared" si="15"/>
        <v/>
      </c>
      <c r="AI36" s="44" t="str">
        <f t="shared" si="16"/>
        <v/>
      </c>
      <c r="AK36" s="47" t="str">
        <f>IFERROR(INDEX('Legislation tool - TO HIDE'!$B$14:$B$44,_xlfn.AGGREGATE(15,3,('Legislation tool - TO HIDE'!$AI$14:$AI$44="y")/('Legislation tool - TO HIDE'!$AI$14:$AI$44="y")*(ROW('Legislation tool - TO HIDE'!$AI$14:$AI$44)-ROW('Legislation tool - TO HIDE'!$AI$13)),ROWS('Legislation tool - TO HIDE'!$AJ$14:AJ36))), "")</f>
        <v/>
      </c>
      <c r="AM36" s="43" t="s">
        <v>421</v>
      </c>
      <c r="AN36" t="str">
        <f t="shared" si="17"/>
        <v/>
      </c>
    </row>
    <row r="37" spans="2:40" x14ac:dyDescent="0.25">
      <c r="B37" s="43" t="s">
        <v>420</v>
      </c>
      <c r="C37" s="44"/>
      <c r="D37" s="44"/>
      <c r="E37" s="44"/>
      <c r="F37" s="44"/>
      <c r="G37" s="44"/>
      <c r="H37" s="44"/>
      <c r="I37" s="44"/>
      <c r="J37" s="44"/>
      <c r="K37" s="44"/>
      <c r="L37" s="44"/>
      <c r="M37" s="44"/>
      <c r="N37" s="44"/>
      <c r="O37" s="44"/>
      <c r="P37" s="44"/>
      <c r="Q37" s="44" t="s">
        <v>153</v>
      </c>
      <c r="S37" s="44" t="str">
        <f t="shared" si="1"/>
        <v/>
      </c>
      <c r="T37" s="44" t="str">
        <f t="shared" si="2"/>
        <v/>
      </c>
      <c r="U37" s="44" t="str">
        <f t="shared" si="3"/>
        <v/>
      </c>
      <c r="V37" s="44" t="str">
        <f t="shared" si="4"/>
        <v/>
      </c>
      <c r="W37" s="44" t="str">
        <f t="shared" si="5"/>
        <v/>
      </c>
      <c r="X37" s="44" t="str">
        <f t="shared" si="6"/>
        <v/>
      </c>
      <c r="Y37" s="44" t="str">
        <f t="shared" si="7"/>
        <v/>
      </c>
      <c r="Z37" s="44" t="str">
        <f t="shared" si="8"/>
        <v/>
      </c>
      <c r="AA37" s="44" t="str">
        <f t="shared" si="9"/>
        <v/>
      </c>
      <c r="AB37" s="44" t="str">
        <f t="shared" si="10"/>
        <v/>
      </c>
      <c r="AC37" s="44" t="str">
        <f t="shared" si="11"/>
        <v/>
      </c>
      <c r="AD37" s="44" t="str">
        <f t="shared" si="12"/>
        <v/>
      </c>
      <c r="AE37" s="44" t="str">
        <f t="shared" si="13"/>
        <v/>
      </c>
      <c r="AF37" s="44" t="str">
        <f t="shared" si="14"/>
        <v/>
      </c>
      <c r="AG37" s="44" t="str">
        <f t="shared" si="15"/>
        <v/>
      </c>
      <c r="AI37" s="44" t="str">
        <f t="shared" si="16"/>
        <v/>
      </c>
      <c r="AK37" s="47" t="str">
        <f>IFERROR(INDEX('Legislation tool - TO HIDE'!$B$14:$B$44,_xlfn.AGGREGATE(15,3,('Legislation tool - TO HIDE'!$AI$14:$AI$44="y")/('Legislation tool - TO HIDE'!$AI$14:$AI$44="y")*(ROW('Legislation tool - TO HIDE'!$AI$14:$AI$44)-ROW('Legislation tool - TO HIDE'!$AI$13)),ROWS('Legislation tool - TO HIDE'!$AJ$14:AJ37))), "")</f>
        <v/>
      </c>
      <c r="AM37" s="43" t="s">
        <v>422</v>
      </c>
      <c r="AN37" t="str">
        <f t="shared" si="17"/>
        <v/>
      </c>
    </row>
    <row r="38" spans="2:40" x14ac:dyDescent="0.25">
      <c r="B38" s="43" t="s">
        <v>421</v>
      </c>
      <c r="C38" s="44"/>
      <c r="D38" s="44"/>
      <c r="E38" s="44"/>
      <c r="F38" s="44"/>
      <c r="G38" s="44"/>
      <c r="H38" s="44"/>
      <c r="I38" s="44"/>
      <c r="J38" s="44"/>
      <c r="K38" s="44"/>
      <c r="L38" s="44"/>
      <c r="M38" s="44"/>
      <c r="N38" s="44"/>
      <c r="O38" s="44"/>
      <c r="P38" s="44"/>
      <c r="Q38" s="44" t="s">
        <v>153</v>
      </c>
      <c r="S38" s="44" t="str">
        <f t="shared" si="1"/>
        <v/>
      </c>
      <c r="T38" s="44" t="str">
        <f t="shared" si="2"/>
        <v/>
      </c>
      <c r="U38" s="44" t="str">
        <f t="shared" si="3"/>
        <v/>
      </c>
      <c r="V38" s="44" t="str">
        <f t="shared" si="4"/>
        <v/>
      </c>
      <c r="W38" s="44" t="str">
        <f t="shared" si="5"/>
        <v/>
      </c>
      <c r="X38" s="44" t="str">
        <f t="shared" si="6"/>
        <v/>
      </c>
      <c r="Y38" s="44" t="str">
        <f t="shared" si="7"/>
        <v/>
      </c>
      <c r="Z38" s="44" t="str">
        <f t="shared" si="8"/>
        <v/>
      </c>
      <c r="AA38" s="44" t="str">
        <f t="shared" si="9"/>
        <v/>
      </c>
      <c r="AB38" s="44" t="str">
        <f t="shared" si="10"/>
        <v/>
      </c>
      <c r="AC38" s="44" t="str">
        <f t="shared" si="11"/>
        <v/>
      </c>
      <c r="AD38" s="44" t="str">
        <f t="shared" si="12"/>
        <v/>
      </c>
      <c r="AE38" s="44" t="str">
        <f t="shared" si="13"/>
        <v/>
      </c>
      <c r="AF38" s="44" t="str">
        <f t="shared" si="14"/>
        <v/>
      </c>
      <c r="AG38" s="44" t="str">
        <f t="shared" si="15"/>
        <v/>
      </c>
      <c r="AI38" s="44" t="str">
        <f t="shared" si="16"/>
        <v/>
      </c>
      <c r="AK38" s="47" t="str">
        <f>IFERROR(INDEX('Legislation tool - TO HIDE'!$B$14:$B$44,_xlfn.AGGREGATE(15,3,('Legislation tool - TO HIDE'!$AI$14:$AI$44="y")/('Legislation tool - TO HIDE'!$AI$14:$AI$44="y")*(ROW('Legislation tool - TO HIDE'!$AI$14:$AI$44)-ROW('Legislation tool - TO HIDE'!$AI$13)),ROWS('Legislation tool - TO HIDE'!$AJ$14:AJ38))), "")</f>
        <v/>
      </c>
      <c r="AM38" s="43" t="s">
        <v>423</v>
      </c>
      <c r="AN38" t="str">
        <f t="shared" si="17"/>
        <v/>
      </c>
    </row>
    <row r="39" spans="2:40" x14ac:dyDescent="0.25">
      <c r="B39" s="43" t="s">
        <v>422</v>
      </c>
      <c r="C39" s="44"/>
      <c r="D39" s="44"/>
      <c r="E39" s="44"/>
      <c r="F39" s="44"/>
      <c r="G39" s="44"/>
      <c r="H39" s="44" t="s">
        <v>153</v>
      </c>
      <c r="I39" s="44"/>
      <c r="J39" s="44"/>
      <c r="K39" s="44"/>
      <c r="L39" s="44"/>
      <c r="M39" s="44"/>
      <c r="N39" s="44"/>
      <c r="O39" s="44"/>
      <c r="P39" s="44"/>
      <c r="Q39" s="44"/>
      <c r="S39" s="44" t="str">
        <f t="shared" si="1"/>
        <v/>
      </c>
      <c r="T39" s="44" t="str">
        <f t="shared" si="2"/>
        <v/>
      </c>
      <c r="U39" s="44" t="str">
        <f t="shared" si="3"/>
        <v/>
      </c>
      <c r="V39" s="44" t="str">
        <f t="shared" si="4"/>
        <v/>
      </c>
      <c r="W39" s="44" t="str">
        <f t="shared" si="5"/>
        <v/>
      </c>
      <c r="X39" s="44" t="str">
        <f t="shared" si="6"/>
        <v/>
      </c>
      <c r="Y39" s="44" t="str">
        <f t="shared" si="7"/>
        <v/>
      </c>
      <c r="Z39" s="44" t="str">
        <f t="shared" si="8"/>
        <v/>
      </c>
      <c r="AA39" s="44" t="str">
        <f t="shared" si="9"/>
        <v/>
      </c>
      <c r="AB39" s="44" t="str">
        <f t="shared" si="10"/>
        <v/>
      </c>
      <c r="AC39" s="44" t="str">
        <f t="shared" si="11"/>
        <v/>
      </c>
      <c r="AD39" s="44" t="str">
        <f t="shared" si="12"/>
        <v/>
      </c>
      <c r="AE39" s="44" t="str">
        <f t="shared" si="13"/>
        <v/>
      </c>
      <c r="AF39" s="44" t="str">
        <f t="shared" si="14"/>
        <v/>
      </c>
      <c r="AG39" s="44" t="str">
        <f t="shared" si="15"/>
        <v/>
      </c>
      <c r="AI39" s="44" t="str">
        <f t="shared" si="16"/>
        <v/>
      </c>
      <c r="AK39" s="47" t="str">
        <f>IFERROR(INDEX('Legislation tool - TO HIDE'!$B$14:$B$44,_xlfn.AGGREGATE(15,3,('Legislation tool - TO HIDE'!$AI$14:$AI$44="y")/('Legislation tool - TO HIDE'!$AI$14:$AI$44="y")*(ROW('Legislation tool - TO HIDE'!$AI$14:$AI$44)-ROW('Legislation tool - TO HIDE'!$AI$13)),ROWS('Legislation tool - TO HIDE'!$AJ$14:AJ39))), "")</f>
        <v/>
      </c>
      <c r="AM39" s="43" t="s">
        <v>424</v>
      </c>
      <c r="AN39" t="str">
        <f t="shared" si="17"/>
        <v/>
      </c>
    </row>
    <row r="40" spans="2:40" x14ac:dyDescent="0.25">
      <c r="B40" s="43" t="s">
        <v>423</v>
      </c>
      <c r="C40" s="44" t="s">
        <v>153</v>
      </c>
      <c r="D40" s="44"/>
      <c r="E40" s="44"/>
      <c r="F40" s="44"/>
      <c r="G40" s="44"/>
      <c r="H40" s="44"/>
      <c r="I40" s="44"/>
      <c r="J40" s="44"/>
      <c r="K40" s="44"/>
      <c r="L40" s="44"/>
      <c r="M40" s="44"/>
      <c r="N40" s="44"/>
      <c r="O40" s="44"/>
      <c r="P40" s="44"/>
      <c r="Q40" s="44"/>
      <c r="S40" s="44" t="str">
        <f t="shared" si="1"/>
        <v/>
      </c>
      <c r="T40" s="44" t="str">
        <f t="shared" si="2"/>
        <v/>
      </c>
      <c r="U40" s="44" t="str">
        <f t="shared" si="3"/>
        <v/>
      </c>
      <c r="V40" s="44" t="str">
        <f t="shared" si="4"/>
        <v/>
      </c>
      <c r="W40" s="44" t="str">
        <f t="shared" si="5"/>
        <v/>
      </c>
      <c r="X40" s="44" t="str">
        <f t="shared" si="6"/>
        <v/>
      </c>
      <c r="Y40" s="44" t="str">
        <f t="shared" si="7"/>
        <v/>
      </c>
      <c r="Z40" s="44" t="str">
        <f t="shared" si="8"/>
        <v/>
      </c>
      <c r="AA40" s="44" t="str">
        <f t="shared" si="9"/>
        <v/>
      </c>
      <c r="AB40" s="44" t="str">
        <f t="shared" si="10"/>
        <v/>
      </c>
      <c r="AC40" s="44" t="str">
        <f t="shared" si="11"/>
        <v/>
      </c>
      <c r="AD40" s="44" t="str">
        <f t="shared" si="12"/>
        <v/>
      </c>
      <c r="AE40" s="44" t="str">
        <f t="shared" si="13"/>
        <v/>
      </c>
      <c r="AF40" s="44" t="str">
        <f t="shared" si="14"/>
        <v/>
      </c>
      <c r="AG40" s="44" t="str">
        <f t="shared" si="15"/>
        <v/>
      </c>
      <c r="AI40" s="44" t="str">
        <f t="shared" si="16"/>
        <v/>
      </c>
      <c r="AK40" s="47" t="str">
        <f>IFERROR(INDEX('Legislation tool - TO HIDE'!$B$14:$B$44,_xlfn.AGGREGATE(15,3,('Legislation tool - TO HIDE'!$AI$14:$AI$44="y")/('Legislation tool - TO HIDE'!$AI$14:$AI$44="y")*(ROW('Legislation tool - TO HIDE'!$AI$14:$AI$44)-ROW('Legislation tool - TO HIDE'!$AI$13)),ROWS('Legislation tool - TO HIDE'!$AJ$14:AJ40))), "")</f>
        <v/>
      </c>
      <c r="AM40" s="43" t="s">
        <v>425</v>
      </c>
      <c r="AN40" t="str">
        <f t="shared" si="17"/>
        <v/>
      </c>
    </row>
    <row r="41" spans="2:40" x14ac:dyDescent="0.25">
      <c r="B41" s="43" t="s">
        <v>424</v>
      </c>
      <c r="C41" s="44" t="s">
        <v>153</v>
      </c>
      <c r="D41" s="44"/>
      <c r="E41" s="44"/>
      <c r="F41" s="44" t="s">
        <v>153</v>
      </c>
      <c r="G41" s="44"/>
      <c r="H41" s="44" t="s">
        <v>153</v>
      </c>
      <c r="I41" s="44"/>
      <c r="J41" s="44"/>
      <c r="K41" s="44"/>
      <c r="L41" s="44"/>
      <c r="M41" s="44"/>
      <c r="N41" s="44"/>
      <c r="O41" s="44"/>
      <c r="P41" s="44" t="s">
        <v>153</v>
      </c>
      <c r="Q41" s="44"/>
      <c r="S41" s="44" t="str">
        <f t="shared" si="1"/>
        <v/>
      </c>
      <c r="T41" s="44" t="str">
        <f t="shared" si="2"/>
        <v/>
      </c>
      <c r="U41" s="44" t="str">
        <f t="shared" si="3"/>
        <v/>
      </c>
      <c r="V41" s="44" t="str">
        <f t="shared" si="4"/>
        <v/>
      </c>
      <c r="W41" s="44" t="str">
        <f t="shared" si="5"/>
        <v/>
      </c>
      <c r="X41" s="44" t="str">
        <f t="shared" si="6"/>
        <v/>
      </c>
      <c r="Y41" s="44" t="str">
        <f t="shared" si="7"/>
        <v/>
      </c>
      <c r="Z41" s="44" t="str">
        <f t="shared" si="8"/>
        <v/>
      </c>
      <c r="AA41" s="44" t="str">
        <f t="shared" si="9"/>
        <v/>
      </c>
      <c r="AB41" s="44" t="str">
        <f t="shared" si="10"/>
        <v/>
      </c>
      <c r="AC41" s="44" t="str">
        <f t="shared" si="11"/>
        <v/>
      </c>
      <c r="AD41" s="44" t="str">
        <f t="shared" si="12"/>
        <v/>
      </c>
      <c r="AE41" s="44" t="str">
        <f t="shared" si="13"/>
        <v/>
      </c>
      <c r="AF41" s="44" t="str">
        <f t="shared" si="14"/>
        <v/>
      </c>
      <c r="AG41" s="44" t="str">
        <f t="shared" si="15"/>
        <v/>
      </c>
      <c r="AI41" s="44" t="str">
        <f t="shared" si="16"/>
        <v/>
      </c>
      <c r="AK41" s="47" t="str">
        <f>IFERROR(INDEX('Legislation tool - TO HIDE'!$B$14:$B$44,_xlfn.AGGREGATE(15,3,('Legislation tool - TO HIDE'!$AI$14:$AI$44="y")/('Legislation tool - TO HIDE'!$AI$14:$AI$44="y")*(ROW('Legislation tool - TO HIDE'!$AI$14:$AI$44)-ROW('Legislation tool - TO HIDE'!$AI$13)),ROWS('Legislation tool - TO HIDE'!$AJ$14:AJ41))), "")</f>
        <v/>
      </c>
      <c r="AM41" s="43" t="s">
        <v>426</v>
      </c>
      <c r="AN41" t="str">
        <f t="shared" si="17"/>
        <v/>
      </c>
    </row>
    <row r="42" spans="2:40" x14ac:dyDescent="0.25">
      <c r="B42" s="43" t="s">
        <v>425</v>
      </c>
      <c r="C42" s="44"/>
      <c r="D42" s="44"/>
      <c r="E42" s="44"/>
      <c r="F42" s="44"/>
      <c r="G42" s="44"/>
      <c r="H42" s="44"/>
      <c r="I42" s="44"/>
      <c r="J42" s="44"/>
      <c r="K42" s="44"/>
      <c r="L42" s="44"/>
      <c r="M42" s="44"/>
      <c r="N42" s="44"/>
      <c r="O42" s="44"/>
      <c r="P42" s="44" t="s">
        <v>153</v>
      </c>
      <c r="Q42" s="44"/>
      <c r="S42" s="44" t="str">
        <f t="shared" si="1"/>
        <v/>
      </c>
      <c r="T42" s="44" t="str">
        <f t="shared" si="2"/>
        <v/>
      </c>
      <c r="U42" s="44" t="str">
        <f t="shared" si="3"/>
        <v/>
      </c>
      <c r="V42" s="44" t="str">
        <f t="shared" si="4"/>
        <v/>
      </c>
      <c r="W42" s="44" t="str">
        <f t="shared" si="5"/>
        <v/>
      </c>
      <c r="X42" s="44" t="str">
        <f t="shared" si="6"/>
        <v/>
      </c>
      <c r="Y42" s="44" t="str">
        <f t="shared" si="7"/>
        <v/>
      </c>
      <c r="Z42" s="44" t="str">
        <f t="shared" si="8"/>
        <v/>
      </c>
      <c r="AA42" s="44" t="str">
        <f t="shared" si="9"/>
        <v/>
      </c>
      <c r="AB42" s="44" t="str">
        <f t="shared" si="10"/>
        <v/>
      </c>
      <c r="AC42" s="44" t="str">
        <f t="shared" si="11"/>
        <v/>
      </c>
      <c r="AD42" s="44" t="str">
        <f t="shared" si="12"/>
        <v/>
      </c>
      <c r="AE42" s="44" t="str">
        <f t="shared" si="13"/>
        <v/>
      </c>
      <c r="AF42" s="44" t="str">
        <f t="shared" si="14"/>
        <v/>
      </c>
      <c r="AG42" s="44" t="str">
        <f t="shared" si="15"/>
        <v/>
      </c>
      <c r="AI42" s="44" t="str">
        <f t="shared" si="16"/>
        <v/>
      </c>
      <c r="AK42" s="47" t="str">
        <f>IFERROR(INDEX('Legislation tool - TO HIDE'!$B$14:$B$44,_xlfn.AGGREGATE(15,3,('Legislation tool - TO HIDE'!$AI$14:$AI$44="y")/('Legislation tool - TO HIDE'!$AI$14:$AI$44="y")*(ROW('Legislation tool - TO HIDE'!$AI$14:$AI$44)-ROW('Legislation tool - TO HIDE'!$AI$13)),ROWS('Legislation tool - TO HIDE'!$AJ$14:AJ42))), "")</f>
        <v/>
      </c>
    </row>
    <row r="43" spans="2:40" x14ac:dyDescent="0.25">
      <c r="B43" s="43" t="s">
        <v>426</v>
      </c>
      <c r="C43" s="44"/>
      <c r="D43" s="44"/>
      <c r="E43" s="44"/>
      <c r="F43" s="44"/>
      <c r="G43" s="44"/>
      <c r="H43" s="44"/>
      <c r="I43" s="44"/>
      <c r="J43" s="44"/>
      <c r="K43" s="44"/>
      <c r="L43" s="44"/>
      <c r="M43" s="44"/>
      <c r="N43" s="44"/>
      <c r="O43" s="44" t="s">
        <v>153</v>
      </c>
      <c r="P43" s="44"/>
      <c r="Q43" s="44"/>
      <c r="S43" s="44" t="str">
        <f t="shared" si="1"/>
        <v/>
      </c>
      <c r="T43" s="44" t="str">
        <f t="shared" si="2"/>
        <v/>
      </c>
      <c r="U43" s="44" t="str">
        <f t="shared" si="3"/>
        <v/>
      </c>
      <c r="V43" s="44" t="str">
        <f t="shared" si="4"/>
        <v/>
      </c>
      <c r="W43" s="44" t="str">
        <f t="shared" si="5"/>
        <v/>
      </c>
      <c r="X43" s="44" t="str">
        <f t="shared" si="6"/>
        <v/>
      </c>
      <c r="Y43" s="44" t="str">
        <f t="shared" si="7"/>
        <v/>
      </c>
      <c r="Z43" s="44" t="str">
        <f t="shared" si="8"/>
        <v/>
      </c>
      <c r="AA43" s="44" t="str">
        <f t="shared" si="9"/>
        <v/>
      </c>
      <c r="AB43" s="44" t="str">
        <f t="shared" si="10"/>
        <v/>
      </c>
      <c r="AC43" s="44" t="str">
        <f t="shared" si="11"/>
        <v/>
      </c>
      <c r="AD43" s="44" t="str">
        <f t="shared" si="12"/>
        <v/>
      </c>
      <c r="AE43" s="44" t="str">
        <f t="shared" si="13"/>
        <v/>
      </c>
      <c r="AF43" s="44" t="str">
        <f t="shared" si="14"/>
        <v/>
      </c>
      <c r="AG43" s="44" t="str">
        <f t="shared" si="15"/>
        <v/>
      </c>
      <c r="AI43" s="44" t="str">
        <f t="shared" si="16"/>
        <v/>
      </c>
      <c r="AK43" s="47" t="str">
        <f>IFERROR(INDEX('Legislation tool - TO HIDE'!$B$14:$B$44,_xlfn.AGGREGATE(15,3,('Legislation tool - TO HIDE'!$AI$14:$AI$44="y")/('Legislation tool - TO HIDE'!$AI$14:$AI$44="y")*(ROW('Legislation tool - TO HIDE'!$AI$14:$AI$44)-ROW('Legislation tool - TO HIDE'!$AI$13)),ROWS('Legislation tool - TO HIDE'!$AJ$14:AJ43))), "")</f>
        <v/>
      </c>
    </row>
    <row r="44" spans="2:40" x14ac:dyDescent="0.25">
      <c r="B44" s="43" t="s">
        <v>427</v>
      </c>
      <c r="C44" s="44"/>
      <c r="D44" s="44"/>
      <c r="E44" s="44"/>
      <c r="F44" s="44"/>
      <c r="G44" s="44"/>
      <c r="H44" s="44"/>
      <c r="I44" s="44"/>
      <c r="J44" s="44"/>
      <c r="K44" s="44"/>
      <c r="L44" s="44"/>
      <c r="M44" s="44"/>
      <c r="N44" s="44"/>
      <c r="O44" s="44"/>
      <c r="P44" s="44" t="s">
        <v>153</v>
      </c>
      <c r="Q44" s="44"/>
      <c r="S44" s="44" t="str">
        <f t="shared" si="1"/>
        <v/>
      </c>
      <c r="T44" s="44" t="str">
        <f t="shared" si="2"/>
        <v/>
      </c>
      <c r="U44" s="44" t="str">
        <f t="shared" si="3"/>
        <v/>
      </c>
      <c r="V44" s="44" t="str">
        <f t="shared" si="4"/>
        <v/>
      </c>
      <c r="W44" s="44" t="str">
        <f t="shared" si="5"/>
        <v/>
      </c>
      <c r="X44" s="44" t="str">
        <f t="shared" si="6"/>
        <v/>
      </c>
      <c r="Y44" s="44" t="str">
        <f t="shared" si="7"/>
        <v/>
      </c>
      <c r="Z44" s="44" t="str">
        <f t="shared" si="8"/>
        <v/>
      </c>
      <c r="AA44" s="44" t="str">
        <f t="shared" si="9"/>
        <v/>
      </c>
      <c r="AB44" s="44" t="str">
        <f t="shared" si="10"/>
        <v/>
      </c>
      <c r="AC44" s="44" t="str">
        <f t="shared" si="11"/>
        <v/>
      </c>
      <c r="AD44" s="44" t="str">
        <f t="shared" si="12"/>
        <v/>
      </c>
      <c r="AE44" s="44" t="str">
        <f t="shared" si="13"/>
        <v/>
      </c>
      <c r="AF44" s="44" t="str">
        <f t="shared" si="14"/>
        <v/>
      </c>
      <c r="AG44" s="44" t="str">
        <f t="shared" si="15"/>
        <v/>
      </c>
      <c r="AI44" s="44" t="str">
        <f t="shared" si="16"/>
        <v/>
      </c>
      <c r="AK44" s="47" t="str">
        <f>IFERROR(INDEX('Legislation tool - TO HIDE'!$B$14:$B$44,_xlfn.AGGREGATE(15,3,('Legislation tool - TO HIDE'!$AI$14:$AI$44="y")/('Legislation tool - TO HIDE'!$AI$14:$AI$44="y")*(ROW('Legislation tool - TO HIDE'!$AI$14:$AI$44)-ROW('Legislation tool - TO HIDE'!$AI$13)),ROWS('Legislation tool - TO HIDE'!$AJ$14:AJ44))), "")</f>
        <v/>
      </c>
    </row>
    <row r="46" spans="2:40" ht="15" customHeight="1" x14ac:dyDescent="0.25">
      <c r="B46" s="374" t="s">
        <v>151</v>
      </c>
      <c r="C46" s="378" t="s">
        <v>451</v>
      </c>
      <c r="D46" s="378" t="s">
        <v>450</v>
      </c>
      <c r="E46" s="376" t="s">
        <v>428</v>
      </c>
      <c r="F46" s="377"/>
      <c r="G46" s="377"/>
      <c r="H46" s="377"/>
      <c r="I46" s="377"/>
      <c r="J46" s="377"/>
      <c r="K46" s="377"/>
    </row>
    <row r="47" spans="2:40" ht="105" x14ac:dyDescent="0.25">
      <c r="B47" s="375"/>
      <c r="C47" s="375"/>
      <c r="D47" s="375"/>
      <c r="E47" s="139" t="s">
        <v>429</v>
      </c>
      <c r="F47" s="132" t="s">
        <v>430</v>
      </c>
      <c r="G47" s="132" t="s">
        <v>431</v>
      </c>
      <c r="H47" s="132" t="s">
        <v>432</v>
      </c>
      <c r="I47" s="132" t="s">
        <v>433</v>
      </c>
      <c r="J47" s="132" t="s">
        <v>305</v>
      </c>
      <c r="K47" s="132" t="s">
        <v>10</v>
      </c>
    </row>
    <row r="48" spans="2:40" ht="409.5" x14ac:dyDescent="0.25">
      <c r="B48" s="133" t="s">
        <v>293</v>
      </c>
      <c r="C48" s="133" t="s">
        <v>452</v>
      </c>
      <c r="D48" s="133" t="s">
        <v>453</v>
      </c>
      <c r="E48" s="136" t="s">
        <v>434</v>
      </c>
      <c r="F48" s="136" t="s">
        <v>435</v>
      </c>
      <c r="G48" s="133" t="s">
        <v>448</v>
      </c>
      <c r="H48" s="133" t="s">
        <v>448</v>
      </c>
      <c r="I48" s="133" t="s">
        <v>448</v>
      </c>
      <c r="J48" s="133" t="s">
        <v>448</v>
      </c>
      <c r="K48" s="133" t="s">
        <v>448</v>
      </c>
    </row>
    <row r="49" spans="2:11" ht="409.5" x14ac:dyDescent="0.25">
      <c r="B49" s="134" t="s">
        <v>454</v>
      </c>
      <c r="C49" s="140" t="s">
        <v>455</v>
      </c>
      <c r="D49" s="133" t="s">
        <v>453</v>
      </c>
      <c r="E49" s="136" t="s">
        <v>456</v>
      </c>
      <c r="F49" s="136" t="s">
        <v>435</v>
      </c>
      <c r="G49" s="133" t="s">
        <v>448</v>
      </c>
      <c r="H49" s="133" t="s">
        <v>457</v>
      </c>
      <c r="I49" s="133" t="s">
        <v>448</v>
      </c>
      <c r="J49" s="133" t="s">
        <v>448</v>
      </c>
      <c r="K49" s="133" t="s">
        <v>448</v>
      </c>
    </row>
    <row r="50" spans="2:11" ht="405" x14ac:dyDescent="0.25">
      <c r="B50" s="134" t="s">
        <v>458</v>
      </c>
      <c r="C50" s="140" t="s">
        <v>459</v>
      </c>
      <c r="D50" s="141" t="s">
        <v>460</v>
      </c>
      <c r="E50" s="133" t="s">
        <v>448</v>
      </c>
      <c r="F50" s="136" t="s">
        <v>461</v>
      </c>
      <c r="G50" s="133" t="s">
        <v>448</v>
      </c>
      <c r="H50" s="133" t="s">
        <v>448</v>
      </c>
      <c r="I50" s="133" t="s">
        <v>448</v>
      </c>
      <c r="J50" s="133" t="s">
        <v>448</v>
      </c>
      <c r="K50" s="133" t="s">
        <v>448</v>
      </c>
    </row>
    <row r="51" spans="2:11" ht="409.5" x14ac:dyDescent="0.25">
      <c r="B51" s="133" t="s">
        <v>405</v>
      </c>
      <c r="C51" s="142" t="s">
        <v>462</v>
      </c>
      <c r="D51" s="134" t="s">
        <v>460</v>
      </c>
      <c r="E51" s="133" t="s">
        <v>463</v>
      </c>
      <c r="F51" s="133" t="s">
        <v>464</v>
      </c>
      <c r="G51" s="133" t="s">
        <v>448</v>
      </c>
      <c r="H51" s="133" t="s">
        <v>457</v>
      </c>
      <c r="I51" s="133" t="s">
        <v>448</v>
      </c>
      <c r="J51" s="133" t="s">
        <v>448</v>
      </c>
      <c r="K51" s="143" t="s">
        <v>465</v>
      </c>
    </row>
    <row r="52" spans="2:11" ht="409.5" x14ac:dyDescent="0.25">
      <c r="B52" s="133" t="s">
        <v>406</v>
      </c>
      <c r="C52" s="144" t="s">
        <v>466</v>
      </c>
      <c r="D52" s="134" t="s">
        <v>460</v>
      </c>
      <c r="E52" s="135" t="s">
        <v>436</v>
      </c>
      <c r="F52" s="136" t="s">
        <v>467</v>
      </c>
      <c r="G52" s="133" t="s">
        <v>448</v>
      </c>
      <c r="H52" s="135" t="s">
        <v>436</v>
      </c>
      <c r="I52" s="135" t="s">
        <v>468</v>
      </c>
      <c r="J52" s="135" t="s">
        <v>436</v>
      </c>
      <c r="K52" s="145" t="s">
        <v>469</v>
      </c>
    </row>
    <row r="53" spans="2:11" ht="409.5" x14ac:dyDescent="0.25">
      <c r="B53" s="133" t="s">
        <v>407</v>
      </c>
      <c r="C53" s="146" t="s">
        <v>470</v>
      </c>
      <c r="D53" s="134" t="s">
        <v>460</v>
      </c>
      <c r="E53" s="133" t="s">
        <v>471</v>
      </c>
      <c r="F53" s="135" t="s">
        <v>437</v>
      </c>
      <c r="G53" s="135" t="s">
        <v>437</v>
      </c>
      <c r="H53" s="135" t="s">
        <v>437</v>
      </c>
      <c r="I53" s="133" t="s">
        <v>472</v>
      </c>
      <c r="J53" s="133" t="s">
        <v>473</v>
      </c>
      <c r="K53" s="133" t="s">
        <v>474</v>
      </c>
    </row>
    <row r="54" spans="2:11" ht="409.5" x14ac:dyDescent="0.25">
      <c r="B54" s="133" t="s">
        <v>294</v>
      </c>
      <c r="C54" s="133" t="s">
        <v>475</v>
      </c>
      <c r="D54" s="133" t="s">
        <v>453</v>
      </c>
      <c r="E54" s="147" t="s">
        <v>476</v>
      </c>
      <c r="F54" s="133" t="s">
        <v>448</v>
      </c>
      <c r="G54" s="133" t="s">
        <v>448</v>
      </c>
      <c r="H54" s="133" t="s">
        <v>448</v>
      </c>
      <c r="I54" s="133" t="s">
        <v>448</v>
      </c>
      <c r="J54" s="133" t="s">
        <v>448</v>
      </c>
      <c r="K54" s="133" t="s">
        <v>448</v>
      </c>
    </row>
    <row r="55" spans="2:11" ht="409.5" x14ac:dyDescent="0.25">
      <c r="B55" s="133" t="s">
        <v>408</v>
      </c>
      <c r="C55" s="133" t="s">
        <v>477</v>
      </c>
      <c r="D55" s="133" t="s">
        <v>478</v>
      </c>
      <c r="E55" s="133" t="s">
        <v>448</v>
      </c>
      <c r="F55" s="133" t="s">
        <v>479</v>
      </c>
      <c r="G55" s="133" t="s">
        <v>480</v>
      </c>
      <c r="H55" s="133" t="s">
        <v>481</v>
      </c>
      <c r="I55" s="133" t="s">
        <v>448</v>
      </c>
      <c r="J55" s="133" t="s">
        <v>448</v>
      </c>
      <c r="K55" s="133" t="s">
        <v>448</v>
      </c>
    </row>
    <row r="56" spans="2:11" ht="409.5" x14ac:dyDescent="0.25">
      <c r="B56" s="133" t="s">
        <v>409</v>
      </c>
      <c r="C56" s="133" t="s">
        <v>482</v>
      </c>
      <c r="D56" s="133" t="s">
        <v>460</v>
      </c>
      <c r="E56" s="133" t="s">
        <v>448</v>
      </c>
      <c r="F56" s="136" t="s">
        <v>438</v>
      </c>
      <c r="G56" s="133" t="s">
        <v>483</v>
      </c>
      <c r="H56" s="148" t="s">
        <v>484</v>
      </c>
      <c r="I56" s="133" t="s">
        <v>448</v>
      </c>
      <c r="J56" s="133" t="s">
        <v>448</v>
      </c>
      <c r="K56" s="133" t="s">
        <v>448</v>
      </c>
    </row>
    <row r="57" spans="2:11" ht="409.5" x14ac:dyDescent="0.25">
      <c r="B57" s="133" t="s">
        <v>410</v>
      </c>
      <c r="C57" s="133" t="s">
        <v>485</v>
      </c>
      <c r="D57" s="133" t="s">
        <v>460</v>
      </c>
      <c r="E57" s="133" t="s">
        <v>448</v>
      </c>
      <c r="F57" s="147" t="s">
        <v>486</v>
      </c>
      <c r="G57" s="133" t="s">
        <v>487</v>
      </c>
      <c r="H57" s="148" t="s">
        <v>488</v>
      </c>
      <c r="I57" s="133" t="s">
        <v>448</v>
      </c>
      <c r="J57" s="133" t="s">
        <v>448</v>
      </c>
      <c r="K57" s="133" t="s">
        <v>448</v>
      </c>
    </row>
    <row r="58" spans="2:11" ht="409.5" x14ac:dyDescent="0.25">
      <c r="B58" s="149" t="s">
        <v>489</v>
      </c>
      <c r="C58" s="133" t="s">
        <v>490</v>
      </c>
      <c r="D58" s="133" t="s">
        <v>478</v>
      </c>
      <c r="E58" s="133"/>
      <c r="F58" s="147"/>
      <c r="G58" s="133"/>
      <c r="H58" s="148"/>
      <c r="I58" s="133"/>
      <c r="J58" s="133"/>
      <c r="K58" s="133"/>
    </row>
    <row r="59" spans="2:11" ht="409.5" x14ac:dyDescent="0.25">
      <c r="B59" s="149" t="s">
        <v>491</v>
      </c>
      <c r="C59" s="133" t="s">
        <v>492</v>
      </c>
      <c r="D59" s="133" t="s">
        <v>478</v>
      </c>
      <c r="E59" s="133"/>
      <c r="F59" s="147"/>
      <c r="G59" s="133"/>
      <c r="H59" s="148"/>
      <c r="I59" s="133"/>
      <c r="J59" s="133"/>
      <c r="K59" s="133"/>
    </row>
    <row r="60" spans="2:11" ht="409.5" x14ac:dyDescent="0.25">
      <c r="B60" s="133" t="s">
        <v>221</v>
      </c>
      <c r="C60" s="133" t="s">
        <v>493</v>
      </c>
      <c r="D60" s="133" t="s">
        <v>554</v>
      </c>
      <c r="E60" s="147" t="s">
        <v>494</v>
      </c>
      <c r="F60" s="147" t="s">
        <v>495</v>
      </c>
      <c r="G60" s="133" t="s">
        <v>448</v>
      </c>
      <c r="H60" s="136" t="s">
        <v>439</v>
      </c>
      <c r="I60" s="133" t="s">
        <v>448</v>
      </c>
      <c r="J60" s="136" t="s">
        <v>440</v>
      </c>
      <c r="K60" s="133" t="s">
        <v>448</v>
      </c>
    </row>
    <row r="61" spans="2:11" ht="409.5" x14ac:dyDescent="0.25">
      <c r="B61" s="133" t="s">
        <v>411</v>
      </c>
      <c r="C61" s="133" t="s">
        <v>496</v>
      </c>
      <c r="D61" s="133" t="s">
        <v>460</v>
      </c>
      <c r="E61" s="135" t="s">
        <v>497</v>
      </c>
      <c r="F61" s="135" t="s">
        <v>498</v>
      </c>
      <c r="G61" s="133" t="s">
        <v>448</v>
      </c>
      <c r="H61" s="133" t="s">
        <v>448</v>
      </c>
      <c r="I61" s="135" t="s">
        <v>499</v>
      </c>
      <c r="J61" s="133" t="s">
        <v>448</v>
      </c>
      <c r="K61" s="133" t="s">
        <v>448</v>
      </c>
    </row>
    <row r="62" spans="2:11" ht="409.5" x14ac:dyDescent="0.25">
      <c r="B62" s="133" t="s">
        <v>253</v>
      </c>
      <c r="C62" s="133" t="s">
        <v>500</v>
      </c>
      <c r="D62" s="133" t="s">
        <v>478</v>
      </c>
      <c r="E62" s="133" t="s">
        <v>448</v>
      </c>
      <c r="F62" s="136" t="s">
        <v>441</v>
      </c>
      <c r="G62" s="133" t="s">
        <v>448</v>
      </c>
      <c r="H62" s="133" t="s">
        <v>448</v>
      </c>
      <c r="I62" s="136" t="s">
        <v>501</v>
      </c>
      <c r="J62" s="136" t="s">
        <v>502</v>
      </c>
      <c r="K62" s="133" t="s">
        <v>448</v>
      </c>
    </row>
    <row r="63" spans="2:11" ht="409.5" x14ac:dyDescent="0.25">
      <c r="B63" s="133" t="s">
        <v>412</v>
      </c>
      <c r="C63" s="133" t="s">
        <v>503</v>
      </c>
      <c r="D63" s="133" t="s">
        <v>453</v>
      </c>
      <c r="E63" s="133" t="s">
        <v>448</v>
      </c>
      <c r="F63" s="135" t="s">
        <v>504</v>
      </c>
      <c r="G63" s="133" t="s">
        <v>448</v>
      </c>
      <c r="H63" s="133" t="s">
        <v>448</v>
      </c>
      <c r="I63" s="135" t="s">
        <v>505</v>
      </c>
      <c r="J63" s="135" t="s">
        <v>506</v>
      </c>
      <c r="K63" s="133" t="s">
        <v>448</v>
      </c>
    </row>
    <row r="64" spans="2:11" ht="409.5" x14ac:dyDescent="0.25">
      <c r="B64" s="133" t="s">
        <v>413</v>
      </c>
      <c r="C64" s="133" t="s">
        <v>507</v>
      </c>
      <c r="D64" s="133" t="s">
        <v>453</v>
      </c>
      <c r="E64" s="133" t="s">
        <v>508</v>
      </c>
      <c r="F64" s="133" t="s">
        <v>509</v>
      </c>
      <c r="G64" s="133" t="s">
        <v>448</v>
      </c>
      <c r="H64" s="133" t="s">
        <v>448</v>
      </c>
      <c r="I64" s="133" t="s">
        <v>510</v>
      </c>
      <c r="J64" s="133" t="s">
        <v>511</v>
      </c>
      <c r="K64" s="133" t="s">
        <v>448</v>
      </c>
    </row>
    <row r="65" spans="2:11" ht="409.5" x14ac:dyDescent="0.25">
      <c r="B65" s="133" t="s">
        <v>414</v>
      </c>
      <c r="C65" s="133" t="s">
        <v>512</v>
      </c>
      <c r="D65" s="133" t="s">
        <v>478</v>
      </c>
      <c r="E65" s="136" t="s">
        <v>513</v>
      </c>
      <c r="F65" s="133" t="s">
        <v>448</v>
      </c>
      <c r="G65" s="133" t="s">
        <v>448</v>
      </c>
      <c r="H65" s="133" t="s">
        <v>448</v>
      </c>
      <c r="I65" s="133" t="s">
        <v>448</v>
      </c>
      <c r="J65" s="133" t="s">
        <v>448</v>
      </c>
      <c r="K65" s="133" t="s">
        <v>448</v>
      </c>
    </row>
    <row r="66" spans="2:11" ht="409.5" x14ac:dyDescent="0.25">
      <c r="B66" s="133" t="s">
        <v>415</v>
      </c>
      <c r="C66" s="133" t="s">
        <v>514</v>
      </c>
      <c r="D66" s="133" t="s">
        <v>478</v>
      </c>
      <c r="E66" s="133" t="s">
        <v>515</v>
      </c>
      <c r="F66" s="133" t="s">
        <v>516</v>
      </c>
      <c r="G66" s="133" t="s">
        <v>448</v>
      </c>
      <c r="H66" s="133" t="s">
        <v>448</v>
      </c>
      <c r="I66" s="133" t="s">
        <v>448</v>
      </c>
      <c r="J66" s="133" t="s">
        <v>448</v>
      </c>
      <c r="K66" s="133" t="s">
        <v>448</v>
      </c>
    </row>
    <row r="67" spans="2:11" ht="409.5" x14ac:dyDescent="0.25">
      <c r="B67" s="133" t="s">
        <v>416</v>
      </c>
      <c r="C67" s="133" t="s">
        <v>517</v>
      </c>
      <c r="D67" s="133" t="s">
        <v>478</v>
      </c>
      <c r="E67" s="133" t="s">
        <v>448</v>
      </c>
      <c r="F67" s="136" t="s">
        <v>442</v>
      </c>
      <c r="G67" s="133" t="s">
        <v>448</v>
      </c>
      <c r="H67" s="136" t="s">
        <v>518</v>
      </c>
      <c r="I67" s="133" t="s">
        <v>448</v>
      </c>
      <c r="J67" s="133" t="s">
        <v>448</v>
      </c>
      <c r="K67" s="136" t="s">
        <v>443</v>
      </c>
    </row>
    <row r="68" spans="2:11" ht="409.5" x14ac:dyDescent="0.25">
      <c r="B68" s="133" t="s">
        <v>417</v>
      </c>
      <c r="C68" s="133" t="s">
        <v>519</v>
      </c>
      <c r="D68" s="133" t="s">
        <v>453</v>
      </c>
      <c r="E68" s="135" t="s">
        <v>520</v>
      </c>
      <c r="F68" s="135" t="s">
        <v>521</v>
      </c>
      <c r="G68" s="133" t="s">
        <v>448</v>
      </c>
      <c r="H68" s="133" t="s">
        <v>448</v>
      </c>
      <c r="I68" s="135" t="s">
        <v>522</v>
      </c>
      <c r="J68" s="133" t="s">
        <v>448</v>
      </c>
      <c r="K68" s="133" t="s">
        <v>448</v>
      </c>
    </row>
    <row r="69" spans="2:11" ht="409.5" x14ac:dyDescent="0.25">
      <c r="B69" s="133" t="s">
        <v>418</v>
      </c>
      <c r="C69" s="133" t="s">
        <v>523</v>
      </c>
      <c r="D69" s="133" t="s">
        <v>478</v>
      </c>
      <c r="E69" s="136" t="s">
        <v>444</v>
      </c>
      <c r="F69" s="133" t="s">
        <v>448</v>
      </c>
      <c r="G69" s="133" t="s">
        <v>448</v>
      </c>
      <c r="H69" s="133" t="s">
        <v>448</v>
      </c>
      <c r="I69" s="133" t="s">
        <v>448</v>
      </c>
      <c r="J69" s="133" t="s">
        <v>448</v>
      </c>
      <c r="K69" s="133" t="s">
        <v>448</v>
      </c>
    </row>
    <row r="70" spans="2:11" ht="409.5" x14ac:dyDescent="0.25">
      <c r="B70" s="133" t="s">
        <v>419</v>
      </c>
      <c r="C70" s="133" t="s">
        <v>524</v>
      </c>
      <c r="D70" s="133" t="s">
        <v>453</v>
      </c>
      <c r="E70" s="133" t="s">
        <v>448</v>
      </c>
      <c r="F70" s="135" t="s">
        <v>525</v>
      </c>
      <c r="G70" s="133" t="s">
        <v>448</v>
      </c>
      <c r="H70" s="135" t="s">
        <v>526</v>
      </c>
      <c r="I70" s="135" t="s">
        <v>527</v>
      </c>
      <c r="J70" s="133" t="s">
        <v>448</v>
      </c>
      <c r="K70" s="133" t="s">
        <v>448</v>
      </c>
    </row>
    <row r="71" spans="2:11" ht="409.5" x14ac:dyDescent="0.25">
      <c r="B71" s="133" t="s">
        <v>420</v>
      </c>
      <c r="C71" s="133" t="s">
        <v>528</v>
      </c>
      <c r="D71" s="133" t="s">
        <v>478</v>
      </c>
      <c r="E71" s="133" t="s">
        <v>529</v>
      </c>
      <c r="F71" s="133" t="s">
        <v>530</v>
      </c>
      <c r="G71" s="133" t="s">
        <v>448</v>
      </c>
      <c r="H71" s="133" t="s">
        <v>448</v>
      </c>
      <c r="I71" s="133" t="s">
        <v>531</v>
      </c>
      <c r="J71" s="133" t="s">
        <v>532</v>
      </c>
      <c r="K71" s="133" t="s">
        <v>448</v>
      </c>
    </row>
    <row r="72" spans="2:11" ht="409.5" x14ac:dyDescent="0.25">
      <c r="B72" s="133" t="s">
        <v>421</v>
      </c>
      <c r="C72" s="133" t="s">
        <v>533</v>
      </c>
      <c r="D72" s="133" t="s">
        <v>534</v>
      </c>
      <c r="E72" s="133" t="s">
        <v>535</v>
      </c>
      <c r="F72" s="133" t="s">
        <v>448</v>
      </c>
      <c r="G72" s="133" t="s">
        <v>448</v>
      </c>
      <c r="H72" s="133" t="s">
        <v>448</v>
      </c>
      <c r="I72" s="133" t="s">
        <v>448</v>
      </c>
      <c r="J72" s="133" t="s">
        <v>448</v>
      </c>
      <c r="K72" s="133" t="s">
        <v>448</v>
      </c>
    </row>
    <row r="73" spans="2:11" ht="409.5" x14ac:dyDescent="0.25">
      <c r="B73" s="133" t="s">
        <v>422</v>
      </c>
      <c r="C73" s="133" t="s">
        <v>536</v>
      </c>
      <c r="D73" s="133" t="s">
        <v>478</v>
      </c>
      <c r="E73" s="133" t="s">
        <v>448</v>
      </c>
      <c r="F73" s="136" t="s">
        <v>445</v>
      </c>
      <c r="G73" s="133" t="s">
        <v>448</v>
      </c>
      <c r="H73" s="133" t="s">
        <v>448</v>
      </c>
      <c r="I73" s="133" t="s">
        <v>448</v>
      </c>
      <c r="J73" s="133" t="s">
        <v>448</v>
      </c>
      <c r="K73" s="136" t="s">
        <v>446</v>
      </c>
    </row>
    <row r="74" spans="2:11" ht="409.5" x14ac:dyDescent="0.25">
      <c r="B74" s="133" t="s">
        <v>423</v>
      </c>
      <c r="C74" s="133" t="s">
        <v>537</v>
      </c>
      <c r="D74" s="133" t="s">
        <v>478</v>
      </c>
      <c r="E74" s="133" t="s">
        <v>448</v>
      </c>
      <c r="F74" s="133" t="s">
        <v>538</v>
      </c>
      <c r="G74" s="133" t="s">
        <v>448</v>
      </c>
      <c r="H74" s="133" t="s">
        <v>539</v>
      </c>
      <c r="I74" s="133" t="s">
        <v>448</v>
      </c>
      <c r="J74" s="133" t="s">
        <v>448</v>
      </c>
      <c r="K74" s="133" t="s">
        <v>447</v>
      </c>
    </row>
    <row r="75" spans="2:11" ht="409.5" x14ac:dyDescent="0.25">
      <c r="B75" s="133" t="s">
        <v>424</v>
      </c>
      <c r="C75" s="133" t="s">
        <v>540</v>
      </c>
      <c r="D75" s="133" t="s">
        <v>478</v>
      </c>
      <c r="E75" s="136" t="s">
        <v>541</v>
      </c>
      <c r="F75" s="136" t="s">
        <v>542</v>
      </c>
      <c r="G75" s="133" t="s">
        <v>448</v>
      </c>
      <c r="H75" s="136" t="s">
        <v>543</v>
      </c>
      <c r="I75" s="133" t="s">
        <v>448</v>
      </c>
      <c r="J75" s="133" t="s">
        <v>448</v>
      </c>
      <c r="K75" s="133" t="s">
        <v>448</v>
      </c>
    </row>
    <row r="76" spans="2:11" ht="409.5" x14ac:dyDescent="0.25">
      <c r="B76" s="133" t="s">
        <v>425</v>
      </c>
      <c r="C76" s="150" t="s">
        <v>544</v>
      </c>
      <c r="D76" s="133" t="s">
        <v>453</v>
      </c>
      <c r="E76" s="133" t="s">
        <v>448</v>
      </c>
      <c r="F76" s="135" t="s">
        <v>545</v>
      </c>
      <c r="G76" s="133" t="s">
        <v>448</v>
      </c>
      <c r="H76" s="133" t="s">
        <v>448</v>
      </c>
      <c r="I76" s="135" t="s">
        <v>546</v>
      </c>
      <c r="J76" s="135" t="s">
        <v>547</v>
      </c>
      <c r="K76" s="133" t="s">
        <v>448</v>
      </c>
    </row>
    <row r="77" spans="2:11" ht="409.5" x14ac:dyDescent="0.25">
      <c r="B77" s="133" t="s">
        <v>426</v>
      </c>
      <c r="C77" s="133" t="s">
        <v>548</v>
      </c>
      <c r="D77" s="141" t="s">
        <v>460</v>
      </c>
      <c r="E77" s="133" t="s">
        <v>549</v>
      </c>
      <c r="F77" s="133" t="s">
        <v>448</v>
      </c>
      <c r="G77" s="133" t="s">
        <v>448</v>
      </c>
      <c r="H77" s="133" t="s">
        <v>550</v>
      </c>
      <c r="I77" s="133" t="s">
        <v>551</v>
      </c>
      <c r="J77" s="136" t="s">
        <v>449</v>
      </c>
      <c r="K77" s="133" t="s">
        <v>448</v>
      </c>
    </row>
    <row r="78" spans="2:11" ht="409.5" x14ac:dyDescent="0.25">
      <c r="B78" s="149" t="s">
        <v>427</v>
      </c>
      <c r="C78" s="133" t="s">
        <v>552</v>
      </c>
      <c r="D78" s="133" t="s">
        <v>478</v>
      </c>
      <c r="E78" s="133" t="s">
        <v>448</v>
      </c>
      <c r="F78" s="133" t="s">
        <v>448</v>
      </c>
      <c r="G78" s="133" t="s">
        <v>448</v>
      </c>
      <c r="H78" s="133" t="s">
        <v>448</v>
      </c>
      <c r="I78" s="133" t="s">
        <v>448</v>
      </c>
      <c r="J78" s="133" t="s">
        <v>448</v>
      </c>
      <c r="K78" s="133" t="s">
        <v>553</v>
      </c>
    </row>
  </sheetData>
  <mergeCells count="4">
    <mergeCell ref="B46:B47"/>
    <mergeCell ref="E46:K46"/>
    <mergeCell ref="C46:C47"/>
    <mergeCell ref="D46:D47"/>
  </mergeCells>
  <pageMargins left="0.7" right="0.7" top="0.75" bottom="0.75" header="0.3" footer="0.3"/>
  <legacyDrawing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8"/>
  <dimension ref="B2:M38"/>
  <sheetViews>
    <sheetView topLeftCell="C1" workbookViewId="0">
      <selection activeCell="G10" sqref="G10"/>
    </sheetView>
  </sheetViews>
  <sheetFormatPr defaultColWidth="11.42578125" defaultRowHeight="15" x14ac:dyDescent="0.3"/>
  <cols>
    <col min="1" max="1" width="11.42578125" style="25"/>
    <col min="2" max="2" width="47.140625" style="25" customWidth="1"/>
    <col min="3" max="3" width="11.42578125" style="25"/>
    <col min="4" max="4" width="3.7109375" style="25" customWidth="1"/>
    <col min="5" max="5" width="65" style="25" customWidth="1"/>
    <col min="6" max="6" width="4.7109375" style="25" customWidth="1"/>
    <col min="7" max="7" width="42.5703125" style="25" customWidth="1"/>
    <col min="8" max="8" width="11.42578125" style="25"/>
    <col min="9" max="9" width="27.85546875" style="25" customWidth="1"/>
    <col min="10" max="10" width="4.140625" style="25" customWidth="1"/>
    <col min="11" max="11" width="37.140625" style="25" customWidth="1"/>
    <col min="12" max="12" width="3.42578125" style="25" customWidth="1"/>
    <col min="13" max="13" width="52.7109375" style="25" customWidth="1"/>
    <col min="14" max="16384" width="11.42578125" style="25"/>
  </cols>
  <sheetData>
    <row r="2" spans="2:13" x14ac:dyDescent="0.3">
      <c r="B2" s="26" t="s">
        <v>115</v>
      </c>
      <c r="E2" s="26" t="s">
        <v>23</v>
      </c>
      <c r="G2" s="26" t="s">
        <v>135</v>
      </c>
      <c r="I2" s="26" t="s">
        <v>166</v>
      </c>
      <c r="K2" s="26" t="s">
        <v>220</v>
      </c>
      <c r="M2" s="26" t="s">
        <v>281</v>
      </c>
    </row>
    <row r="3" spans="2:13" x14ac:dyDescent="0.3">
      <c r="B3" s="27" t="s">
        <v>41</v>
      </c>
      <c r="C3" s="28" t="s">
        <v>72</v>
      </c>
      <c r="E3" s="27" t="s">
        <v>14</v>
      </c>
      <c r="G3" s="27" t="s">
        <v>136</v>
      </c>
      <c r="I3" s="27" t="s">
        <v>155</v>
      </c>
      <c r="K3" s="27" t="s">
        <v>243</v>
      </c>
      <c r="M3" s="27" t="s">
        <v>282</v>
      </c>
    </row>
    <row r="4" spans="2:13" x14ac:dyDescent="0.3">
      <c r="B4" s="27" t="s">
        <v>42</v>
      </c>
      <c r="C4" s="28" t="s">
        <v>73</v>
      </c>
      <c r="E4" s="27" t="s">
        <v>15</v>
      </c>
      <c r="G4" s="27" t="s">
        <v>137</v>
      </c>
      <c r="I4" s="27" t="s">
        <v>156</v>
      </c>
      <c r="K4" s="27" t="s">
        <v>272</v>
      </c>
      <c r="M4" s="27" t="s">
        <v>283</v>
      </c>
    </row>
    <row r="5" spans="2:13" x14ac:dyDescent="0.3">
      <c r="B5" s="27" t="s">
        <v>43</v>
      </c>
      <c r="C5" s="28" t="s">
        <v>74</v>
      </c>
      <c r="G5" s="27" t="s">
        <v>138</v>
      </c>
      <c r="I5" s="27" t="s">
        <v>157</v>
      </c>
      <c r="K5" s="27" t="s">
        <v>273</v>
      </c>
      <c r="M5" s="27" t="s">
        <v>602</v>
      </c>
    </row>
    <row r="6" spans="2:13" x14ac:dyDescent="0.3">
      <c r="B6" s="27" t="s">
        <v>44</v>
      </c>
      <c r="C6" s="28" t="s">
        <v>76</v>
      </c>
      <c r="E6" s="26" t="s">
        <v>127</v>
      </c>
      <c r="G6" s="27" t="s">
        <v>139</v>
      </c>
      <c r="I6" s="27" t="s">
        <v>158</v>
      </c>
      <c r="K6" s="27" t="s">
        <v>274</v>
      </c>
      <c r="M6" s="27" t="s">
        <v>284</v>
      </c>
    </row>
    <row r="7" spans="2:13" x14ac:dyDescent="0.3">
      <c r="B7" s="27" t="s">
        <v>45</v>
      </c>
      <c r="C7" s="28" t="s">
        <v>77</v>
      </c>
      <c r="E7" s="27" t="s">
        <v>148</v>
      </c>
      <c r="G7" s="27" t="s">
        <v>140</v>
      </c>
      <c r="I7" s="27" t="s">
        <v>159</v>
      </c>
      <c r="K7" s="27" t="s">
        <v>275</v>
      </c>
      <c r="M7" s="27" t="s">
        <v>285</v>
      </c>
    </row>
    <row r="8" spans="2:13" x14ac:dyDescent="0.3">
      <c r="B8" s="27" t="s">
        <v>46</v>
      </c>
      <c r="C8" s="28" t="s">
        <v>78</v>
      </c>
      <c r="E8" s="27" t="s">
        <v>149</v>
      </c>
      <c r="G8" s="27" t="s">
        <v>141</v>
      </c>
      <c r="K8" s="27" t="s">
        <v>309</v>
      </c>
      <c r="M8" s="27" t="s">
        <v>10</v>
      </c>
    </row>
    <row r="9" spans="2:13" x14ac:dyDescent="0.3">
      <c r="B9" s="27" t="s">
        <v>47</v>
      </c>
      <c r="C9" s="28" t="s">
        <v>79</v>
      </c>
      <c r="E9" s="27" t="s">
        <v>116</v>
      </c>
      <c r="G9" s="27" t="s">
        <v>142</v>
      </c>
      <c r="I9" s="26" t="s">
        <v>174</v>
      </c>
    </row>
    <row r="10" spans="2:13" x14ac:dyDescent="0.3">
      <c r="B10" s="27" t="s">
        <v>48</v>
      </c>
      <c r="C10" s="28" t="s">
        <v>80</v>
      </c>
      <c r="E10" s="27" t="s">
        <v>117</v>
      </c>
      <c r="G10" s="27" t="s">
        <v>644</v>
      </c>
      <c r="I10" s="27" t="s">
        <v>12</v>
      </c>
      <c r="K10" s="26" t="s">
        <v>280</v>
      </c>
      <c r="M10" s="26" t="s">
        <v>288</v>
      </c>
    </row>
    <row r="11" spans="2:13" x14ac:dyDescent="0.3">
      <c r="B11" s="27" t="s">
        <v>49</v>
      </c>
      <c r="C11" s="28" t="s">
        <v>75</v>
      </c>
      <c r="E11" s="27" t="s">
        <v>118</v>
      </c>
      <c r="G11" s="27" t="s">
        <v>638</v>
      </c>
      <c r="I11" s="27" t="s">
        <v>13</v>
      </c>
      <c r="K11" s="27" t="s">
        <v>310</v>
      </c>
      <c r="M11" s="27" t="s">
        <v>289</v>
      </c>
    </row>
    <row r="12" spans="2:13" ht="30" x14ac:dyDescent="0.3">
      <c r="B12" s="27" t="s">
        <v>50</v>
      </c>
      <c r="C12" s="28" t="s">
        <v>81</v>
      </c>
      <c r="E12" s="39" t="s">
        <v>150</v>
      </c>
      <c r="G12" s="27" t="s">
        <v>143</v>
      </c>
      <c r="I12" s="27" t="s">
        <v>175</v>
      </c>
      <c r="K12" s="27" t="s">
        <v>311</v>
      </c>
      <c r="M12" s="27" t="s">
        <v>287</v>
      </c>
    </row>
    <row r="13" spans="2:13" x14ac:dyDescent="0.3">
      <c r="B13" s="27" t="s">
        <v>51</v>
      </c>
      <c r="C13" s="28" t="s">
        <v>82</v>
      </c>
      <c r="E13" s="27" t="s">
        <v>119</v>
      </c>
      <c r="G13" s="27" t="s">
        <v>144</v>
      </c>
      <c r="K13" s="27" t="s">
        <v>244</v>
      </c>
    </row>
    <row r="14" spans="2:13" x14ac:dyDescent="0.3">
      <c r="B14" s="27" t="s">
        <v>52</v>
      </c>
      <c r="C14" s="28" t="s">
        <v>83</v>
      </c>
      <c r="E14" s="27" t="s">
        <v>146</v>
      </c>
      <c r="I14" s="26" t="s">
        <v>189</v>
      </c>
      <c r="K14" s="27" t="s">
        <v>314</v>
      </c>
      <c r="M14" s="26" t="s">
        <v>297</v>
      </c>
    </row>
    <row r="15" spans="2:13" x14ac:dyDescent="0.3">
      <c r="B15" s="27" t="s">
        <v>53</v>
      </c>
      <c r="C15" s="28" t="s">
        <v>84</v>
      </c>
      <c r="E15" s="27" t="s">
        <v>120</v>
      </c>
      <c r="G15" s="26" t="s">
        <v>135</v>
      </c>
      <c r="I15" s="27" t="s">
        <v>190</v>
      </c>
      <c r="K15" s="27" t="s">
        <v>312</v>
      </c>
      <c r="M15" s="39" t="s">
        <v>619</v>
      </c>
    </row>
    <row r="16" spans="2:13" x14ac:dyDescent="0.3">
      <c r="B16" s="27" t="s">
        <v>70</v>
      </c>
      <c r="C16" s="28" t="s">
        <v>85</v>
      </c>
      <c r="E16" s="27" t="s">
        <v>121</v>
      </c>
      <c r="G16" s="27" t="s">
        <v>167</v>
      </c>
      <c r="I16" s="27" t="s">
        <v>191</v>
      </c>
      <c r="K16" s="27" t="s">
        <v>245</v>
      </c>
      <c r="M16" s="39" t="s">
        <v>620</v>
      </c>
    </row>
    <row r="17" spans="2:13" ht="30" x14ac:dyDescent="0.3">
      <c r="B17" s="27" t="s">
        <v>54</v>
      </c>
      <c r="C17" s="28" t="s">
        <v>86</v>
      </c>
      <c r="E17" s="27" t="s">
        <v>122</v>
      </c>
      <c r="G17" s="27" t="s">
        <v>168</v>
      </c>
      <c r="I17" s="27" t="s">
        <v>175</v>
      </c>
      <c r="K17" s="27" t="s">
        <v>313</v>
      </c>
      <c r="M17" s="39" t="s">
        <v>618</v>
      </c>
    </row>
    <row r="18" spans="2:13" ht="30" x14ac:dyDescent="0.3">
      <c r="B18" s="27" t="s">
        <v>55</v>
      </c>
      <c r="C18" s="28" t="s">
        <v>87</v>
      </c>
      <c r="E18" s="27" t="s">
        <v>123</v>
      </c>
      <c r="G18" s="27" t="s">
        <v>169</v>
      </c>
      <c r="K18" s="27" t="s">
        <v>246</v>
      </c>
      <c r="M18" s="39" t="s">
        <v>617</v>
      </c>
    </row>
    <row r="19" spans="2:13" x14ac:dyDescent="0.3">
      <c r="B19" s="27" t="s">
        <v>56</v>
      </c>
      <c r="C19" s="28" t="s">
        <v>88</v>
      </c>
      <c r="E19" s="27" t="s">
        <v>124</v>
      </c>
      <c r="G19" s="27" t="s">
        <v>13</v>
      </c>
      <c r="K19" s="27" t="s">
        <v>247</v>
      </c>
      <c r="M19" s="39" t="s">
        <v>353</v>
      </c>
    </row>
    <row r="20" spans="2:13" x14ac:dyDescent="0.3">
      <c r="B20" s="27" t="s">
        <v>69</v>
      </c>
      <c r="C20" s="28" t="s">
        <v>89</v>
      </c>
      <c r="E20" s="27" t="s">
        <v>125</v>
      </c>
      <c r="G20" s="27" t="s">
        <v>616</v>
      </c>
      <c r="K20" s="27" t="s">
        <v>248</v>
      </c>
    </row>
    <row r="21" spans="2:13" x14ac:dyDescent="0.3">
      <c r="B21" s="27" t="s">
        <v>57</v>
      </c>
      <c r="C21" s="28" t="s">
        <v>90</v>
      </c>
      <c r="E21" s="27" t="s">
        <v>126</v>
      </c>
      <c r="K21" s="27" t="s">
        <v>249</v>
      </c>
      <c r="M21" s="26" t="s">
        <v>354</v>
      </c>
    </row>
    <row r="22" spans="2:13" x14ac:dyDescent="0.3">
      <c r="B22" s="27" t="s">
        <v>58</v>
      </c>
      <c r="C22" s="28" t="s">
        <v>91</v>
      </c>
      <c r="G22" s="26" t="s">
        <v>197</v>
      </c>
      <c r="K22" s="27" t="s">
        <v>250</v>
      </c>
      <c r="M22" s="39" t="s">
        <v>355</v>
      </c>
    </row>
    <row r="23" spans="2:13" x14ac:dyDescent="0.3">
      <c r="B23" s="27" t="s">
        <v>59</v>
      </c>
      <c r="C23" s="28" t="s">
        <v>92</v>
      </c>
      <c r="E23" s="26" t="s">
        <v>188</v>
      </c>
      <c r="G23" s="27" t="s">
        <v>198</v>
      </c>
      <c r="K23" s="27" t="s">
        <v>316</v>
      </c>
      <c r="M23" s="39" t="s">
        <v>356</v>
      </c>
    </row>
    <row r="24" spans="2:13" x14ac:dyDescent="0.3">
      <c r="B24" s="27" t="s">
        <v>60</v>
      </c>
      <c r="C24" s="28" t="s">
        <v>93</v>
      </c>
      <c r="E24" s="27" t="s">
        <v>572</v>
      </c>
      <c r="G24" s="27" t="s">
        <v>199</v>
      </c>
      <c r="M24" s="39" t="s">
        <v>357</v>
      </c>
    </row>
    <row r="25" spans="2:13" x14ac:dyDescent="0.3">
      <c r="B25" s="27" t="s">
        <v>71</v>
      </c>
      <c r="C25" s="28" t="s">
        <v>94</v>
      </c>
      <c r="E25" s="27" t="s">
        <v>200</v>
      </c>
      <c r="K25" s="26" t="s">
        <v>279</v>
      </c>
      <c r="M25" s="39" t="s">
        <v>358</v>
      </c>
    </row>
    <row r="26" spans="2:13" x14ac:dyDescent="0.3">
      <c r="B26" s="27" t="s">
        <v>61</v>
      </c>
      <c r="C26" s="28" t="s">
        <v>95</v>
      </c>
      <c r="E26" s="27" t="s">
        <v>201</v>
      </c>
      <c r="G26" s="26" t="s">
        <v>209</v>
      </c>
      <c r="K26" s="27" t="s">
        <v>315</v>
      </c>
      <c r="M26" s="39" t="s">
        <v>359</v>
      </c>
    </row>
    <row r="27" spans="2:13" x14ac:dyDescent="0.3">
      <c r="B27" s="27" t="s">
        <v>62</v>
      </c>
      <c r="C27" s="28" t="s">
        <v>96</v>
      </c>
      <c r="E27" s="27" t="s">
        <v>202</v>
      </c>
      <c r="G27" s="27" t="s">
        <v>210</v>
      </c>
      <c r="K27" s="27" t="s">
        <v>257</v>
      </c>
      <c r="M27" s="39" t="s">
        <v>360</v>
      </c>
    </row>
    <row r="28" spans="2:13" x14ac:dyDescent="0.3">
      <c r="B28" s="27" t="s">
        <v>63</v>
      </c>
      <c r="C28" s="28" t="s">
        <v>97</v>
      </c>
      <c r="G28" s="27" t="s">
        <v>211</v>
      </c>
      <c r="K28" s="27" t="s">
        <v>317</v>
      </c>
      <c r="M28" s="39" t="s">
        <v>361</v>
      </c>
    </row>
    <row r="29" spans="2:13" x14ac:dyDescent="0.3">
      <c r="B29" s="27" t="s">
        <v>64</v>
      </c>
      <c r="C29" s="28" t="s">
        <v>98</v>
      </c>
      <c r="E29" s="26" t="s">
        <v>192</v>
      </c>
      <c r="G29" s="27" t="s">
        <v>212</v>
      </c>
      <c r="K29" s="27" t="s">
        <v>258</v>
      </c>
      <c r="M29" s="39" t="s">
        <v>362</v>
      </c>
    </row>
    <row r="30" spans="2:13" x14ac:dyDescent="0.3">
      <c r="B30" s="27" t="s">
        <v>65</v>
      </c>
      <c r="C30" s="28" t="s">
        <v>99</v>
      </c>
      <c r="E30" s="27" t="s">
        <v>13</v>
      </c>
      <c r="G30" s="27" t="s">
        <v>213</v>
      </c>
      <c r="K30" s="27" t="s">
        <v>318</v>
      </c>
    </row>
    <row r="31" spans="2:13" x14ac:dyDescent="0.3">
      <c r="B31" s="27" t="s">
        <v>66</v>
      </c>
      <c r="C31" s="28" t="s">
        <v>100</v>
      </c>
      <c r="E31" s="27" t="s">
        <v>193</v>
      </c>
      <c r="K31" s="27" t="s">
        <v>259</v>
      </c>
    </row>
    <row r="32" spans="2:13" x14ac:dyDescent="0.3">
      <c r="B32" s="27" t="s">
        <v>67</v>
      </c>
      <c r="C32" s="28" t="s">
        <v>101</v>
      </c>
      <c r="E32" s="27" t="s">
        <v>194</v>
      </c>
      <c r="K32" s="27" t="s">
        <v>260</v>
      </c>
    </row>
    <row r="33" spans="2:11" x14ac:dyDescent="0.3">
      <c r="B33" s="27" t="s">
        <v>68</v>
      </c>
      <c r="C33" s="28" t="s">
        <v>102</v>
      </c>
      <c r="E33" s="27" t="s">
        <v>195</v>
      </c>
      <c r="K33" s="27" t="s">
        <v>262</v>
      </c>
    </row>
    <row r="34" spans="2:11" x14ac:dyDescent="0.3">
      <c r="B34" s="27" t="s">
        <v>172</v>
      </c>
      <c r="C34" s="28" t="s">
        <v>173</v>
      </c>
      <c r="E34" s="27" t="s">
        <v>196</v>
      </c>
      <c r="K34" s="27" t="s">
        <v>261</v>
      </c>
    </row>
    <row r="35" spans="2:11" x14ac:dyDescent="0.3">
      <c r="K35" s="27" t="s">
        <v>263</v>
      </c>
    </row>
    <row r="36" spans="2:11" x14ac:dyDescent="0.3">
      <c r="K36" s="27" t="s">
        <v>264</v>
      </c>
    </row>
    <row r="37" spans="2:11" x14ac:dyDescent="0.3">
      <c r="K37" s="27" t="s">
        <v>265</v>
      </c>
    </row>
    <row r="38" spans="2:11" x14ac:dyDescent="0.3">
      <c r="K38" s="27" t="s">
        <v>266</v>
      </c>
    </row>
  </sheetData>
  <sortState xmlns:xlrd2="http://schemas.microsoft.com/office/spreadsheetml/2017/richdata2" ref="B2:B38">
    <sortCondition ref="B2"/>
  </sortState>
  <pageMargins left="0.7" right="0.7" top="0.75" bottom="0.75" header="0.3" footer="0.3"/>
  <ignoredErrors>
    <ignoredError sqref="C3:C33" numberStoredAsText="1"/>
  </ignoredError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3"/>
  <dimension ref="A1:DK38"/>
  <sheetViews>
    <sheetView topLeftCell="A4" zoomScale="60" zoomScaleNormal="60" workbookViewId="0">
      <selection activeCell="C8" sqref="C8"/>
    </sheetView>
  </sheetViews>
  <sheetFormatPr defaultColWidth="9.140625" defaultRowHeight="15" x14ac:dyDescent="0.3"/>
  <cols>
    <col min="1" max="1" width="41.140625" style="35" customWidth="1"/>
    <col min="2" max="2" width="9.140625" style="35"/>
    <col min="3" max="3" width="20.85546875" style="35" customWidth="1"/>
    <col min="4" max="4" width="20.42578125" style="35" customWidth="1"/>
    <col min="5" max="5" width="20.140625" style="35" customWidth="1"/>
    <col min="6" max="6" width="21.140625" style="35" customWidth="1"/>
    <col min="7" max="7" width="21.7109375" style="35" customWidth="1"/>
    <col min="8" max="8" width="16.140625" style="35" customWidth="1"/>
    <col min="9" max="9" width="15.42578125" style="35" customWidth="1"/>
    <col min="10" max="10" width="15.5703125" style="35" customWidth="1"/>
    <col min="11" max="11" width="20.85546875" style="35" customWidth="1"/>
    <col min="12" max="12" width="11.140625" style="35" customWidth="1"/>
    <col min="13" max="13" width="8.85546875" style="35" customWidth="1"/>
    <col min="14" max="14" width="8.42578125" style="35" customWidth="1"/>
    <col min="15" max="15" width="10.42578125" style="35" customWidth="1"/>
    <col min="16" max="16" width="10" style="35" customWidth="1"/>
    <col min="17" max="17" width="10.5703125" style="35" customWidth="1"/>
    <col min="18" max="18" width="21.42578125" style="35" customWidth="1"/>
    <col min="19" max="19" width="25.28515625" style="35" customWidth="1"/>
    <col min="20" max="20" width="18.7109375" style="35" customWidth="1"/>
    <col min="21" max="21" width="18.42578125" style="35" customWidth="1"/>
    <col min="22" max="22" width="16.28515625" style="35" customWidth="1"/>
    <col min="23" max="23" width="25.7109375" style="35" customWidth="1"/>
    <col min="24" max="24" width="27" style="35" customWidth="1"/>
    <col min="25" max="25" width="34.42578125" style="35" customWidth="1"/>
    <col min="26" max="26" width="33.5703125" style="35" customWidth="1"/>
    <col min="27" max="44" width="12.7109375" style="35" customWidth="1"/>
    <col min="45" max="45" width="24.7109375" style="35" customWidth="1"/>
    <col min="46" max="46" width="25.5703125" style="35" customWidth="1"/>
    <col min="47" max="47" width="24.85546875" style="35" customWidth="1"/>
    <col min="48" max="48" width="25.5703125" style="35" customWidth="1"/>
    <col min="49" max="49" width="42.42578125" style="35" customWidth="1"/>
    <col min="50" max="50" width="30.28515625" style="35" customWidth="1"/>
    <col min="51" max="51" width="18.85546875" style="35" customWidth="1"/>
    <col min="52" max="52" width="20.5703125" style="35" customWidth="1"/>
    <col min="53" max="53" width="23" style="35" customWidth="1"/>
    <col min="54" max="54" width="22.42578125" style="35" customWidth="1"/>
    <col min="55" max="55" width="27" style="35" customWidth="1"/>
    <col min="56" max="56" width="23.42578125" style="35" customWidth="1"/>
    <col min="57" max="57" width="22.85546875" style="35" customWidth="1"/>
    <col min="58" max="58" width="29.42578125" style="35" customWidth="1"/>
    <col min="59" max="59" width="26.5703125" style="35" customWidth="1"/>
    <col min="60" max="60" width="26.140625" style="35" customWidth="1"/>
    <col min="61" max="61" width="22.85546875" style="35" customWidth="1"/>
    <col min="62" max="62" width="41.42578125" style="35" customWidth="1"/>
    <col min="63" max="63" width="14.5703125" style="35" customWidth="1"/>
    <col min="64" max="64" width="11.7109375" style="35" customWidth="1"/>
    <col min="65" max="65" width="12" style="35" customWidth="1"/>
    <col min="66" max="66" width="11.42578125" style="35" customWidth="1"/>
    <col min="67" max="67" width="10.7109375" style="35" customWidth="1"/>
    <col min="68" max="68" width="11.5703125" style="35" customWidth="1"/>
    <col min="69" max="69" width="13.28515625" style="35" customWidth="1"/>
    <col min="70" max="70" width="31.7109375" style="35" customWidth="1"/>
    <col min="71" max="71" width="18.42578125" style="35" customWidth="1"/>
    <col min="72" max="72" width="16.7109375" style="35" customWidth="1"/>
    <col min="73" max="73" width="26" style="35" customWidth="1"/>
    <col min="74" max="74" width="24.28515625" style="35" customWidth="1"/>
    <col min="75" max="75" width="21.28515625" style="35" customWidth="1"/>
    <col min="76" max="76" width="30" style="35" customWidth="1"/>
    <col min="77" max="77" width="17.85546875" style="35" customWidth="1"/>
    <col min="78" max="78" width="21" style="35" customWidth="1"/>
    <col min="79" max="79" width="21.7109375" style="35" customWidth="1"/>
    <col min="80" max="80" width="23.7109375" style="35" customWidth="1"/>
    <col min="81" max="81" width="18.28515625" style="35" customWidth="1"/>
    <col min="82" max="82" width="19.7109375" style="35" customWidth="1"/>
    <col min="83" max="83" width="16.140625" style="35" customWidth="1"/>
    <col min="84" max="84" width="16.7109375" style="35" customWidth="1"/>
    <col min="85" max="85" width="17.85546875" style="35" customWidth="1"/>
    <col min="86" max="86" width="23.42578125" style="35" customWidth="1"/>
    <col min="87" max="87" width="25.5703125" style="35" customWidth="1"/>
    <col min="88" max="88" width="23.42578125" style="35" customWidth="1"/>
    <col min="89" max="89" width="21.42578125" style="35" customWidth="1"/>
    <col min="90" max="90" width="26.85546875" style="35" customWidth="1"/>
    <col min="91" max="91" width="19.28515625" style="35" customWidth="1"/>
    <col min="92" max="92" width="19.7109375" style="35" customWidth="1"/>
    <col min="93" max="93" width="22.140625" style="35" customWidth="1"/>
    <col min="94" max="94" width="19.28515625" style="35" customWidth="1"/>
    <col min="95" max="95" width="24.140625" style="35" customWidth="1"/>
    <col min="96" max="96" width="22.140625" style="35" customWidth="1"/>
    <col min="97" max="97" width="25.5703125" style="35" customWidth="1"/>
    <col min="98" max="98" width="22.7109375" style="35" customWidth="1"/>
    <col min="99" max="99" width="17.5703125" style="35" customWidth="1"/>
    <col min="100" max="100" width="17.28515625" style="35" customWidth="1"/>
    <col min="101" max="101" width="23" style="35" customWidth="1"/>
    <col min="102" max="102" width="18.42578125" style="35" customWidth="1"/>
    <col min="103" max="103" width="19.42578125" style="35" customWidth="1"/>
    <col min="104" max="104" width="19" style="35" customWidth="1"/>
    <col min="105" max="105" width="16.85546875" style="35" customWidth="1"/>
    <col min="106" max="107" width="18.5703125" style="35" customWidth="1"/>
    <col min="108" max="108" width="21.7109375" style="35" customWidth="1"/>
    <col min="109" max="109" width="21.140625" style="35" customWidth="1"/>
    <col min="110" max="110" width="17.85546875" style="35" customWidth="1"/>
    <col min="111" max="111" width="19.85546875" style="35" customWidth="1"/>
    <col min="112" max="112" width="28.28515625" style="35" customWidth="1"/>
    <col min="113" max="113" width="20.5703125" style="35" customWidth="1"/>
    <col min="114" max="114" width="38" style="35" customWidth="1"/>
    <col min="115" max="115" width="28.28515625" style="35" customWidth="1"/>
    <col min="116" max="16384" width="9.140625" style="35"/>
  </cols>
  <sheetData>
    <row r="1" spans="1:115" ht="16.5" customHeight="1" x14ac:dyDescent="0.3"/>
    <row r="2" spans="1:115" ht="15" customHeight="1" x14ac:dyDescent="0.3">
      <c r="BK2" s="383" t="s">
        <v>368</v>
      </c>
      <c r="BL2" s="383"/>
    </row>
    <row r="3" spans="1:115" ht="15.75" customHeight="1" x14ac:dyDescent="0.3">
      <c r="R3" s="383" t="s">
        <v>369</v>
      </c>
      <c r="S3" s="383"/>
      <c r="AK3" s="55"/>
      <c r="AS3" s="383" t="s">
        <v>128</v>
      </c>
      <c r="AT3" s="383"/>
      <c r="BK3" s="396"/>
      <c r="BL3" s="396"/>
      <c r="BR3" s="383" t="s">
        <v>370</v>
      </c>
      <c r="BS3" s="383"/>
    </row>
    <row r="4" spans="1:115" ht="15" customHeight="1" x14ac:dyDescent="0.3">
      <c r="C4" s="383" t="s">
        <v>1</v>
      </c>
      <c r="D4" s="383"/>
      <c r="R4" s="384"/>
      <c r="S4" s="384"/>
      <c r="AS4" s="384"/>
      <c r="AT4" s="384"/>
      <c r="BK4" s="400" t="s">
        <v>555</v>
      </c>
      <c r="BL4" s="400"/>
      <c r="BM4" s="400"/>
      <c r="BN4" s="400"/>
      <c r="BO4" s="400"/>
      <c r="BP4" s="400"/>
      <c r="BQ4" s="400"/>
      <c r="BR4" s="396"/>
      <c r="BS4" s="396"/>
      <c r="BY4" s="383" t="s">
        <v>372</v>
      </c>
      <c r="BZ4" s="383"/>
    </row>
    <row r="5" spans="1:115" ht="48.2" customHeight="1" x14ac:dyDescent="0.4">
      <c r="A5" s="106" t="s">
        <v>375</v>
      </c>
      <c r="B5" s="106"/>
      <c r="C5" s="384"/>
      <c r="D5" s="384"/>
      <c r="R5" s="395" t="s">
        <v>378</v>
      </c>
      <c r="S5" s="395"/>
      <c r="T5" s="395"/>
      <c r="U5" s="395"/>
      <c r="V5" s="395"/>
      <c r="W5" s="395" t="s">
        <v>614</v>
      </c>
      <c r="X5" s="395"/>
      <c r="Y5" s="395"/>
      <c r="Z5" s="395"/>
      <c r="AA5" s="395" t="s">
        <v>563</v>
      </c>
      <c r="AB5" s="395"/>
      <c r="AC5" s="395"/>
      <c r="AD5" s="395"/>
      <c r="AE5" s="395"/>
      <c r="AF5" s="395"/>
      <c r="AG5" s="395"/>
      <c r="AH5" s="395"/>
      <c r="AI5" s="395"/>
      <c r="AJ5" s="395" t="s">
        <v>564</v>
      </c>
      <c r="AK5" s="395"/>
      <c r="AL5" s="395"/>
      <c r="AM5" s="395"/>
      <c r="AN5" s="395"/>
      <c r="AO5" s="395"/>
      <c r="AP5" s="395"/>
      <c r="AQ5" s="395"/>
      <c r="AR5" s="395"/>
      <c r="AS5" s="418" t="s">
        <v>380</v>
      </c>
      <c r="AT5" s="419"/>
      <c r="AU5" s="419"/>
      <c r="AV5" s="419"/>
      <c r="AW5" s="420"/>
      <c r="AX5" s="418" t="s">
        <v>346</v>
      </c>
      <c r="AY5" s="419"/>
      <c r="AZ5" s="419"/>
      <c r="BA5" s="419"/>
      <c r="BB5" s="419"/>
      <c r="BC5" s="419"/>
      <c r="BD5" s="419"/>
      <c r="BE5" s="420"/>
      <c r="BF5" s="415" t="s">
        <v>627</v>
      </c>
      <c r="BG5" s="416"/>
      <c r="BH5" s="416"/>
      <c r="BI5" s="416"/>
      <c r="BJ5" s="215" t="s">
        <v>404</v>
      </c>
      <c r="BK5" s="410" t="s">
        <v>113</v>
      </c>
      <c r="BL5" s="401" t="s">
        <v>181</v>
      </c>
      <c r="BM5" s="402"/>
      <c r="BN5" s="405" t="s">
        <v>306</v>
      </c>
      <c r="BO5" s="406"/>
      <c r="BP5" s="401" t="s">
        <v>307</v>
      </c>
      <c r="BQ5" s="407"/>
      <c r="BR5" s="397" t="s">
        <v>603</v>
      </c>
      <c r="BS5" s="398"/>
      <c r="BT5" s="398"/>
      <c r="BU5" s="399"/>
      <c r="BY5" s="384"/>
      <c r="BZ5" s="384"/>
      <c r="CC5" s="395" t="s">
        <v>629</v>
      </c>
      <c r="CD5" s="395"/>
      <c r="CE5" s="395"/>
      <c r="CF5" s="395"/>
      <c r="CG5" s="395"/>
      <c r="CL5" s="381" t="s">
        <v>631</v>
      </c>
      <c r="CM5" s="381"/>
      <c r="CN5" s="381"/>
      <c r="CO5" s="381"/>
      <c r="CP5" s="381"/>
      <c r="CQ5" s="381"/>
      <c r="CR5" s="381"/>
      <c r="CS5" s="393"/>
      <c r="CT5" s="395" t="s">
        <v>609</v>
      </c>
      <c r="CU5" s="395"/>
      <c r="CV5" s="395"/>
      <c r="CW5" s="395"/>
      <c r="CX5" s="395"/>
      <c r="CY5" s="395"/>
      <c r="CZ5" s="395"/>
      <c r="DA5" s="395"/>
      <c r="DB5" s="395"/>
      <c r="DC5" s="395"/>
      <c r="DD5" s="395"/>
      <c r="DE5" s="395"/>
      <c r="DF5" s="395"/>
      <c r="DG5" s="382" t="s">
        <v>632</v>
      </c>
      <c r="DH5" s="381"/>
      <c r="DJ5" s="383" t="s">
        <v>373</v>
      </c>
      <c r="DK5" s="383"/>
    </row>
    <row r="6" spans="1:115" ht="66.2" customHeight="1" x14ac:dyDescent="0.4">
      <c r="A6" s="109"/>
      <c r="B6" s="109"/>
      <c r="C6" s="412" t="s">
        <v>31</v>
      </c>
      <c r="D6" s="412"/>
      <c r="E6" s="412"/>
      <c r="F6" s="412"/>
      <c r="G6" s="412" t="s">
        <v>33</v>
      </c>
      <c r="H6" s="217" t="s">
        <v>132</v>
      </c>
      <c r="I6" s="412" t="s">
        <v>133</v>
      </c>
      <c r="J6" s="412"/>
      <c r="K6" s="412"/>
      <c r="L6" s="412" t="s">
        <v>134</v>
      </c>
      <c r="M6" s="412"/>
      <c r="N6" s="412"/>
      <c r="O6" s="412"/>
      <c r="P6" s="412"/>
      <c r="Q6" s="413"/>
      <c r="R6" s="395" t="s">
        <v>622</v>
      </c>
      <c r="S6" s="395" t="s">
        <v>623</v>
      </c>
      <c r="T6" s="395" t="s">
        <v>624</v>
      </c>
      <c r="U6" s="395"/>
      <c r="V6" s="395"/>
      <c r="W6" s="427" t="s">
        <v>163</v>
      </c>
      <c r="X6" s="427"/>
      <c r="Y6" s="417" t="s">
        <v>379</v>
      </c>
      <c r="Z6" s="417" t="s">
        <v>187</v>
      </c>
      <c r="AA6" s="417" t="s">
        <v>567</v>
      </c>
      <c r="AB6" s="417"/>
      <c r="AC6" s="417"/>
      <c r="AD6" s="417"/>
      <c r="AE6" s="417"/>
      <c r="AF6" s="417"/>
      <c r="AG6" s="417"/>
      <c r="AH6" s="417"/>
      <c r="AI6" s="417"/>
      <c r="AJ6" s="417" t="s">
        <v>568</v>
      </c>
      <c r="AK6" s="417"/>
      <c r="AL6" s="417"/>
      <c r="AM6" s="417"/>
      <c r="AN6" s="417"/>
      <c r="AO6" s="417"/>
      <c r="AP6" s="417"/>
      <c r="AQ6" s="417"/>
      <c r="AR6" s="417"/>
      <c r="AS6" s="417" t="s">
        <v>381</v>
      </c>
      <c r="AT6" s="417"/>
      <c r="AU6" s="417"/>
      <c r="AV6" s="417"/>
      <c r="AW6" s="421" t="s">
        <v>382</v>
      </c>
      <c r="AX6" s="423" t="s">
        <v>324</v>
      </c>
      <c r="AY6" s="425" t="s">
        <v>240</v>
      </c>
      <c r="AZ6" s="426"/>
      <c r="BA6" s="425" t="s">
        <v>389</v>
      </c>
      <c r="BB6" s="426"/>
      <c r="BC6" s="298" t="s">
        <v>390</v>
      </c>
      <c r="BD6" s="298"/>
      <c r="BE6" s="298"/>
      <c r="BF6" s="304" t="s">
        <v>400</v>
      </c>
      <c r="BG6" s="428" t="s">
        <v>561</v>
      </c>
      <c r="BH6" s="430" t="s">
        <v>581</v>
      </c>
      <c r="BI6" s="431"/>
      <c r="BJ6" s="432" t="s">
        <v>582</v>
      </c>
      <c r="BK6" s="410"/>
      <c r="BL6" s="401"/>
      <c r="BM6" s="402"/>
      <c r="BN6" s="292"/>
      <c r="BO6" s="288"/>
      <c r="BP6" s="408"/>
      <c r="BQ6" s="409"/>
      <c r="BR6" s="56" t="s">
        <v>223</v>
      </c>
      <c r="BS6" s="414" t="s">
        <v>371</v>
      </c>
      <c r="BT6" s="414" t="s">
        <v>226</v>
      </c>
      <c r="BU6" s="414" t="s">
        <v>227</v>
      </c>
      <c r="BV6" s="433" t="s">
        <v>604</v>
      </c>
      <c r="BW6" s="433"/>
      <c r="BX6" s="433"/>
      <c r="BY6" s="433" t="s">
        <v>628</v>
      </c>
      <c r="BZ6" s="433"/>
      <c r="CA6" s="433"/>
      <c r="CB6" s="433"/>
      <c r="CC6" s="405" t="s">
        <v>327</v>
      </c>
      <c r="CD6" s="436" t="s">
        <v>276</v>
      </c>
      <c r="CE6" s="436"/>
      <c r="CF6" s="436"/>
      <c r="CG6" s="388" t="s">
        <v>252</v>
      </c>
      <c r="CH6" s="393" t="s">
        <v>630</v>
      </c>
      <c r="CI6" s="435"/>
      <c r="CJ6" s="435"/>
      <c r="CK6" s="382"/>
      <c r="CL6" s="436" t="s">
        <v>291</v>
      </c>
      <c r="CM6" s="436" t="s">
        <v>290</v>
      </c>
      <c r="CN6" s="436"/>
      <c r="CO6" s="436"/>
      <c r="CP6" s="436"/>
      <c r="CQ6" s="388" t="s">
        <v>301</v>
      </c>
      <c r="CR6" s="390"/>
      <c r="CS6" s="391" t="s">
        <v>252</v>
      </c>
      <c r="CT6" s="386" t="s">
        <v>334</v>
      </c>
      <c r="CU6" s="394"/>
      <c r="CV6" s="394"/>
      <c r="CW6" s="394"/>
      <c r="CX6" s="387"/>
      <c r="CY6" s="386" t="s">
        <v>344</v>
      </c>
      <c r="CZ6" s="394"/>
      <c r="DA6" s="394"/>
      <c r="DB6" s="394"/>
      <c r="DC6" s="257"/>
      <c r="DD6" s="386" t="s">
        <v>645</v>
      </c>
      <c r="DE6" s="387"/>
      <c r="DF6" s="388" t="s">
        <v>252</v>
      </c>
      <c r="DG6" s="381" t="s">
        <v>304</v>
      </c>
      <c r="DH6" s="381"/>
      <c r="DJ6" s="384"/>
      <c r="DK6" s="384"/>
    </row>
    <row r="7" spans="1:115" ht="89.45" customHeight="1" x14ac:dyDescent="0.3">
      <c r="C7" s="218" t="s">
        <v>18</v>
      </c>
      <c r="D7" s="218" t="s">
        <v>19</v>
      </c>
      <c r="E7" s="218" t="s">
        <v>20</v>
      </c>
      <c r="F7" s="218" t="s">
        <v>32</v>
      </c>
      <c r="G7" s="412"/>
      <c r="H7" s="218" t="s">
        <v>131</v>
      </c>
      <c r="I7" s="218" t="s">
        <v>7</v>
      </c>
      <c r="J7" s="218" t="s">
        <v>8</v>
      </c>
      <c r="K7" s="218" t="s">
        <v>9</v>
      </c>
      <c r="L7" s="218" t="s">
        <v>34</v>
      </c>
      <c r="M7" s="218" t="s">
        <v>21</v>
      </c>
      <c r="N7" s="218" t="s">
        <v>22</v>
      </c>
      <c r="O7" s="218" t="s">
        <v>36</v>
      </c>
      <c r="P7" s="218" t="s">
        <v>37</v>
      </c>
      <c r="Q7" s="224" t="s">
        <v>10</v>
      </c>
      <c r="R7" s="395"/>
      <c r="S7" s="395"/>
      <c r="T7" s="220" t="s">
        <v>114</v>
      </c>
      <c r="U7" s="220" t="s">
        <v>183</v>
      </c>
      <c r="V7" s="220" t="s">
        <v>112</v>
      </c>
      <c r="W7" s="221" t="s">
        <v>161</v>
      </c>
      <c r="X7" s="222" t="s">
        <v>160</v>
      </c>
      <c r="Y7" s="417"/>
      <c r="Z7" s="417"/>
      <c r="AA7" s="226" t="s">
        <v>103</v>
      </c>
      <c r="AB7" s="226" t="s">
        <v>104</v>
      </c>
      <c r="AC7" s="226" t="s">
        <v>105</v>
      </c>
      <c r="AD7" s="226" t="s">
        <v>106</v>
      </c>
      <c r="AE7" s="226" t="s">
        <v>107</v>
      </c>
      <c r="AF7" s="226" t="s">
        <v>108</v>
      </c>
      <c r="AG7" s="226" t="s">
        <v>109</v>
      </c>
      <c r="AH7" s="226" t="s">
        <v>110</v>
      </c>
      <c r="AI7" s="226" t="s">
        <v>111</v>
      </c>
      <c r="AJ7" s="226" t="s">
        <v>103</v>
      </c>
      <c r="AK7" s="226" t="s">
        <v>104</v>
      </c>
      <c r="AL7" s="226" t="s">
        <v>105</v>
      </c>
      <c r="AM7" s="226" t="s">
        <v>106</v>
      </c>
      <c r="AN7" s="226" t="s">
        <v>107</v>
      </c>
      <c r="AO7" s="226" t="s">
        <v>108</v>
      </c>
      <c r="AP7" s="226" t="s">
        <v>109</v>
      </c>
      <c r="AQ7" s="226" t="s">
        <v>110</v>
      </c>
      <c r="AR7" s="226" t="s">
        <v>111</v>
      </c>
      <c r="AS7" s="222" t="s">
        <v>383</v>
      </c>
      <c r="AT7" s="222" t="s">
        <v>384</v>
      </c>
      <c r="AU7" s="222" t="s">
        <v>385</v>
      </c>
      <c r="AV7" s="222" t="s">
        <v>299</v>
      </c>
      <c r="AW7" s="422"/>
      <c r="AX7" s="424"/>
      <c r="AY7" s="213" t="s">
        <v>239</v>
      </c>
      <c r="AZ7" s="227" t="s">
        <v>308</v>
      </c>
      <c r="BA7" s="127" t="s">
        <v>391</v>
      </c>
      <c r="BB7" s="214" t="s">
        <v>392</v>
      </c>
      <c r="BC7" s="212" t="s">
        <v>571</v>
      </c>
      <c r="BD7" s="212" t="s">
        <v>573</v>
      </c>
      <c r="BE7" s="212" t="s">
        <v>574</v>
      </c>
      <c r="BF7" s="328"/>
      <c r="BG7" s="429"/>
      <c r="BH7" s="215" t="s">
        <v>578</v>
      </c>
      <c r="BI7" s="215" t="s">
        <v>393</v>
      </c>
      <c r="BJ7" s="429"/>
      <c r="BK7" s="411"/>
      <c r="BL7" s="403"/>
      <c r="BM7" s="404"/>
      <c r="BN7" s="95" t="s">
        <v>207</v>
      </c>
      <c r="BO7" s="95" t="s">
        <v>183</v>
      </c>
      <c r="BP7" s="95" t="s">
        <v>207</v>
      </c>
      <c r="BQ7" s="95" t="s">
        <v>183</v>
      </c>
      <c r="BR7" s="56" t="s">
        <v>236</v>
      </c>
      <c r="BS7" s="414"/>
      <c r="BT7" s="414"/>
      <c r="BU7" s="414"/>
      <c r="BV7" s="56" t="s">
        <v>228</v>
      </c>
      <c r="BW7" s="56" t="s">
        <v>229</v>
      </c>
      <c r="BX7" s="56" t="s">
        <v>232</v>
      </c>
      <c r="BY7" s="101" t="s">
        <v>321</v>
      </c>
      <c r="BZ7" s="101" t="s">
        <v>320</v>
      </c>
      <c r="CA7" s="101" t="s">
        <v>319</v>
      </c>
      <c r="CB7" s="101" t="s">
        <v>252</v>
      </c>
      <c r="CC7" s="434"/>
      <c r="CD7" s="96" t="s">
        <v>326</v>
      </c>
      <c r="CE7" s="96" t="s">
        <v>328</v>
      </c>
      <c r="CF7" s="96" t="s">
        <v>329</v>
      </c>
      <c r="CG7" s="438"/>
      <c r="CH7" s="97" t="s">
        <v>330</v>
      </c>
      <c r="CI7" s="97" t="s">
        <v>331</v>
      </c>
      <c r="CJ7" s="97" t="s">
        <v>332</v>
      </c>
      <c r="CK7" s="102" t="s">
        <v>252</v>
      </c>
      <c r="CL7" s="437"/>
      <c r="CM7" s="96" t="s">
        <v>338</v>
      </c>
      <c r="CN7" s="96" t="s">
        <v>328</v>
      </c>
      <c r="CO7" s="96" t="s">
        <v>271</v>
      </c>
      <c r="CP7" s="96" t="s">
        <v>339</v>
      </c>
      <c r="CQ7" s="96" t="s">
        <v>300</v>
      </c>
      <c r="CR7" s="108" t="s">
        <v>292</v>
      </c>
      <c r="CS7" s="392"/>
      <c r="CT7" s="96" t="s">
        <v>342</v>
      </c>
      <c r="CU7" s="96" t="s">
        <v>340</v>
      </c>
      <c r="CV7" s="96" t="s">
        <v>328</v>
      </c>
      <c r="CW7" s="96" t="s">
        <v>341</v>
      </c>
      <c r="CX7" s="96" t="s">
        <v>339</v>
      </c>
      <c r="CY7" s="96" t="s">
        <v>342</v>
      </c>
      <c r="CZ7" s="96" t="s">
        <v>270</v>
      </c>
      <c r="DA7" s="96" t="s">
        <v>277</v>
      </c>
      <c r="DB7" s="96" t="s">
        <v>333</v>
      </c>
      <c r="DC7" s="96" t="s">
        <v>339</v>
      </c>
      <c r="DD7" s="96" t="s">
        <v>298</v>
      </c>
      <c r="DE7" s="96" t="s">
        <v>299</v>
      </c>
      <c r="DF7" s="389"/>
      <c r="DG7" s="100" t="s">
        <v>335</v>
      </c>
      <c r="DH7" s="100" t="s">
        <v>336</v>
      </c>
      <c r="DI7" s="100" t="s">
        <v>611</v>
      </c>
      <c r="DJ7" s="385" t="s">
        <v>374</v>
      </c>
      <c r="DK7" s="385"/>
    </row>
    <row r="8" spans="1:115" ht="66.2" customHeight="1" x14ac:dyDescent="0.3">
      <c r="C8" s="219">
        <f>'(1) Your organisation'!F8</f>
        <v>0</v>
      </c>
      <c r="D8" s="219">
        <f>'(1) Your organisation'!F9</f>
        <v>0</v>
      </c>
      <c r="E8" s="219">
        <f>'(1) Your organisation'!F10</f>
        <v>0</v>
      </c>
      <c r="F8" s="219" t="str">
        <f>'(1) Your organisation'!E11&amp;'(1) Your organisation'!F11</f>
        <v/>
      </c>
      <c r="G8" s="219">
        <f>'(1) Your organisation'!B16</f>
        <v>0</v>
      </c>
      <c r="H8" s="219">
        <v>0</v>
      </c>
      <c r="I8" s="219">
        <f>'(1) Your organisation'!F28</f>
        <v>0</v>
      </c>
      <c r="J8" s="219">
        <f>'(1) Your organisation'!F29</f>
        <v>0</v>
      </c>
      <c r="K8" s="219">
        <f>'(1) Your organisation'!F30</f>
        <v>0</v>
      </c>
      <c r="L8" s="219" t="b">
        <v>0</v>
      </c>
      <c r="M8" s="219" t="b">
        <v>0</v>
      </c>
      <c r="N8" s="219" t="b">
        <v>0</v>
      </c>
      <c r="O8" s="219" t="b">
        <v>0</v>
      </c>
      <c r="P8" s="219" t="b">
        <v>0</v>
      </c>
      <c r="Q8" s="225">
        <f>'(1) Your organisation'!G39</f>
        <v>0</v>
      </c>
      <c r="R8" s="223" t="s">
        <v>103</v>
      </c>
      <c r="S8" s="228">
        <f>'(2) Volume used'!C11</f>
        <v>0</v>
      </c>
      <c r="T8" s="229">
        <f>'(2) Volume used'!D11</f>
        <v>0</v>
      </c>
      <c r="U8" s="229">
        <f>'(2) Volume used'!E11</f>
        <v>0</v>
      </c>
      <c r="V8" s="229" t="str">
        <f>'(2) Volume used'!F11</f>
        <v/>
      </c>
      <c r="W8" s="228">
        <f>'(2) Volume used'!B31</f>
        <v>0</v>
      </c>
      <c r="X8" s="228">
        <f>'(2) Volume used'!C31</f>
        <v>0</v>
      </c>
      <c r="Y8" s="228">
        <f>'(2) Volume used'!D31</f>
        <v>0</v>
      </c>
      <c r="Z8" s="228">
        <f>'(2) Volume used'!I31</f>
        <v>0</v>
      </c>
      <c r="AA8" s="229">
        <f>'(2) Volume used'!D51</f>
        <v>0</v>
      </c>
      <c r="AB8" s="229">
        <f>'(2) Volume used'!E51</f>
        <v>0</v>
      </c>
      <c r="AC8" s="229">
        <f>'(2) Volume used'!F51</f>
        <v>0</v>
      </c>
      <c r="AD8" s="229">
        <f>'(2) Volume used'!G51</f>
        <v>0</v>
      </c>
      <c r="AE8" s="229">
        <f>'(2) Volume used'!H51</f>
        <v>0</v>
      </c>
      <c r="AF8" s="229">
        <f>'(2) Volume used'!I51</f>
        <v>0</v>
      </c>
      <c r="AG8" s="229">
        <f>'(2) Volume used'!J51</f>
        <v>0</v>
      </c>
      <c r="AH8" s="229">
        <f>'(2) Volume used'!K51</f>
        <v>0</v>
      </c>
      <c r="AI8" s="229">
        <f>'(2) Volume used'!L51</f>
        <v>0</v>
      </c>
      <c r="AJ8" s="229">
        <f>'(2) Volume used'!D70</f>
        <v>0</v>
      </c>
      <c r="AK8" s="229">
        <f>'(2) Volume used'!E70</f>
        <v>0</v>
      </c>
      <c r="AL8" s="229">
        <f>'(2) Volume used'!F70</f>
        <v>0</v>
      </c>
      <c r="AM8" s="229">
        <f>'(2) Volume used'!G70</f>
        <v>0</v>
      </c>
      <c r="AN8" s="229">
        <f>'(2) Volume used'!H70</f>
        <v>0</v>
      </c>
      <c r="AO8" s="229">
        <f>'(2) Volume used'!I70</f>
        <v>0</v>
      </c>
      <c r="AP8" s="229">
        <f>'(2) Volume used'!J70</f>
        <v>0</v>
      </c>
      <c r="AQ8" s="229">
        <f>'(2) Volume used'!K70</f>
        <v>0</v>
      </c>
      <c r="AR8" s="229">
        <f>'(2) Volume used'!L70</f>
        <v>0</v>
      </c>
      <c r="AS8" s="230">
        <f>'(3) Use of Silver'!D11</f>
        <v>0</v>
      </c>
      <c r="AT8" s="230">
        <f>'(3) Use of Silver'!E11</f>
        <v>0</v>
      </c>
      <c r="AU8" s="230">
        <f>'(3) Use of Silver'!F11</f>
        <v>0</v>
      </c>
      <c r="AV8" s="230">
        <f>'(3) Use of Silver'!G11</f>
        <v>0</v>
      </c>
      <c r="AW8" s="230">
        <f>'(3) Use of Silver'!H11</f>
        <v>0</v>
      </c>
      <c r="AX8" s="230">
        <f>'(3) Use of Silver'!D30</f>
        <v>0</v>
      </c>
      <c r="AY8" s="230">
        <f>'(3) Use of Silver'!H30</f>
        <v>0</v>
      </c>
      <c r="AZ8" s="230">
        <f>'(3) Use of Silver'!I30</f>
        <v>0</v>
      </c>
      <c r="BA8" s="230">
        <f>'(3) Use of Silver'!L30</f>
        <v>0</v>
      </c>
      <c r="BB8" s="230">
        <f>'(3) Use of Silver'!M30</f>
        <v>0</v>
      </c>
      <c r="BC8" s="230">
        <f>'(3) Use of Silver'!O30</f>
        <v>0</v>
      </c>
      <c r="BD8" s="230">
        <f>'(3) Use of Silver'!P30</f>
        <v>0</v>
      </c>
      <c r="BE8" s="230">
        <f>'(3) Use of Silver'!Q30</f>
        <v>0</v>
      </c>
      <c r="BF8" s="230">
        <f>'(3) Use of Silver'!D49</f>
        <v>0</v>
      </c>
      <c r="BG8" s="230">
        <f>'(3) Use of Silver'!E49</f>
        <v>0</v>
      </c>
      <c r="BH8" s="230">
        <f>'(3) Use of Silver'!H49</f>
        <v>0</v>
      </c>
      <c r="BI8" s="230">
        <f>'(3) Use of Silver'!I49</f>
        <v>0</v>
      </c>
      <c r="BJ8" s="231">
        <f>'(3) Use of Silver'!D66</f>
        <v>0</v>
      </c>
      <c r="BK8" s="98" t="s">
        <v>103</v>
      </c>
      <c r="BL8" s="99">
        <f>'(4) Workers'!C13</f>
        <v>0</v>
      </c>
      <c r="BM8" s="99">
        <f>'(4) Workers'!D13</f>
        <v>0</v>
      </c>
      <c r="BN8" s="99">
        <f>'(4) Workers'!E13</f>
        <v>0</v>
      </c>
      <c r="BO8" s="99">
        <f>'(4) Workers'!F13</f>
        <v>0</v>
      </c>
      <c r="BP8" s="99">
        <f>'(4) Workers'!G13</f>
        <v>0</v>
      </c>
      <c r="BQ8" s="104">
        <f>'(4) Workers'!H13</f>
        <v>0</v>
      </c>
      <c r="BR8" s="216" t="s">
        <v>293</v>
      </c>
      <c r="BS8" s="99" t="b">
        <v>0</v>
      </c>
      <c r="BT8" s="105">
        <f>'(5) Legislations'!G13</f>
        <v>0</v>
      </c>
      <c r="BU8" s="105">
        <f>'(5) Legislations'!H13</f>
        <v>0</v>
      </c>
      <c r="BV8" s="107">
        <f>'(5) Legislations'!B50</f>
        <v>0</v>
      </c>
      <c r="BW8" s="105">
        <f>'(5) Legislations'!F50</f>
        <v>0</v>
      </c>
      <c r="BX8" s="105">
        <f>'(5) Legislations'!G50</f>
        <v>0</v>
      </c>
      <c r="BY8" s="105">
        <f>'(6) Impacts'!B50</f>
        <v>0</v>
      </c>
      <c r="BZ8" s="105">
        <f>'(6) Impacts'!C50</f>
        <v>0</v>
      </c>
      <c r="CA8" s="105">
        <f>'(6) Impacts'!D50</f>
        <v>0</v>
      </c>
      <c r="CB8" s="105">
        <f>'(6) Impacts'!E50</f>
        <v>0</v>
      </c>
      <c r="CC8" s="105">
        <f>'(6) Impacts'!B93</f>
        <v>0</v>
      </c>
      <c r="CD8" s="105">
        <f>'(6) Impacts'!C93</f>
        <v>0</v>
      </c>
      <c r="CE8" s="105">
        <f>'(6) Impacts'!D93</f>
        <v>0</v>
      </c>
      <c r="CF8" s="105">
        <f>'(6) Impacts'!E93</f>
        <v>0</v>
      </c>
      <c r="CG8" s="105">
        <f>'(6) Impacts'!F93</f>
        <v>0</v>
      </c>
      <c r="CH8" s="105">
        <f>'(6) Impacts'!B135</f>
        <v>0</v>
      </c>
      <c r="CI8" s="105">
        <f>'(6) Impacts'!C135</f>
        <v>0</v>
      </c>
      <c r="CJ8" s="105">
        <f>'(6) Impacts'!D135</f>
        <v>0</v>
      </c>
      <c r="CK8" s="105">
        <f>'(6) Impacts'!E135</f>
        <v>0</v>
      </c>
      <c r="CL8" s="105">
        <f>'(6) Impacts'!B178</f>
        <v>0</v>
      </c>
      <c r="CM8" s="105">
        <f>'(6) Impacts'!C178</f>
        <v>0</v>
      </c>
      <c r="CN8" s="105">
        <f>'(6) Impacts'!D178</f>
        <v>0</v>
      </c>
      <c r="CO8" s="105">
        <f>'(6) Impacts'!E178</f>
        <v>0</v>
      </c>
      <c r="CP8" s="105">
        <f>'(6) Impacts'!F178</f>
        <v>0</v>
      </c>
      <c r="CQ8" s="105">
        <f>'(6) Impacts'!G178</f>
        <v>0</v>
      </c>
      <c r="CR8" s="105">
        <f>'(6) Impacts'!H178</f>
        <v>0</v>
      </c>
      <c r="CS8" s="105">
        <f>'(6) Impacts'!I178</f>
        <v>0</v>
      </c>
      <c r="CT8" s="105">
        <f>'(6) Impacts'!B230</f>
        <v>0</v>
      </c>
      <c r="CU8" s="105">
        <f>'(6) Impacts'!C230</f>
        <v>0</v>
      </c>
      <c r="CV8" s="105">
        <f>'(6) Impacts'!D230</f>
        <v>0</v>
      </c>
      <c r="CW8" s="105">
        <f>'(6) Impacts'!E230</f>
        <v>0</v>
      </c>
      <c r="CX8" s="105">
        <f>'(6) Impacts'!F230</f>
        <v>0</v>
      </c>
      <c r="CY8" s="105">
        <f>'(6) Impacts'!G230</f>
        <v>0</v>
      </c>
      <c r="CZ8" s="105">
        <f>'(6) Impacts'!H230</f>
        <v>0</v>
      </c>
      <c r="DA8" s="105">
        <f>'(6) Impacts'!I230</f>
        <v>0</v>
      </c>
      <c r="DB8" s="105">
        <f>'(6) Impacts'!J230</f>
        <v>0</v>
      </c>
      <c r="DC8" s="105">
        <f>'(6) Impacts'!K230</f>
        <v>0</v>
      </c>
      <c r="DD8" s="105">
        <f>'(6) Impacts'!B238</f>
        <v>0</v>
      </c>
      <c r="DE8" s="105">
        <f>'(6) Impacts'!C238</f>
        <v>0</v>
      </c>
      <c r="DF8" s="105">
        <f>'(6) Impacts'!D238</f>
        <v>0</v>
      </c>
      <c r="DG8" s="105">
        <f>'(6) Impacts'!B279</f>
        <v>0</v>
      </c>
      <c r="DH8" s="105">
        <f>'(6) Impacts'!C279</f>
        <v>0</v>
      </c>
      <c r="DI8" s="105">
        <f>'(6) Impacts'!B286</f>
        <v>0</v>
      </c>
      <c r="DJ8" s="379">
        <f>'(7) Survey end'!B6</f>
        <v>0</v>
      </c>
      <c r="DK8" s="380"/>
    </row>
    <row r="9" spans="1:115" ht="45" x14ac:dyDescent="0.3">
      <c r="C9" s="119"/>
      <c r="D9" s="119"/>
      <c r="E9" s="119"/>
      <c r="F9" s="119"/>
      <c r="G9" s="119"/>
      <c r="H9" s="119"/>
      <c r="I9" s="119"/>
      <c r="J9" s="119"/>
      <c r="K9" s="119"/>
      <c r="L9" s="119"/>
      <c r="M9" s="119"/>
      <c r="N9" s="119"/>
      <c r="O9" s="119"/>
      <c r="P9" s="119"/>
      <c r="Q9" s="119"/>
      <c r="R9" s="223" t="s">
        <v>104</v>
      </c>
      <c r="S9" s="228">
        <f>'(2) Volume used'!C12</f>
        <v>0</v>
      </c>
      <c r="T9" s="229">
        <f>'(2) Volume used'!D12</f>
        <v>0</v>
      </c>
      <c r="U9" s="229">
        <f>'(2) Volume used'!E12</f>
        <v>0</v>
      </c>
      <c r="V9" s="229" t="str">
        <f>'(2) Volume used'!F12</f>
        <v/>
      </c>
      <c r="W9" s="228">
        <f>'(2) Volume used'!B32</f>
        <v>0</v>
      </c>
      <c r="X9" s="228">
        <f>'(2) Volume used'!C32</f>
        <v>0</v>
      </c>
      <c r="Y9" s="228">
        <f>'(2) Volume used'!D32</f>
        <v>0</v>
      </c>
      <c r="Z9" s="228">
        <f>'(2) Volume used'!I32</f>
        <v>0</v>
      </c>
      <c r="AA9" s="229">
        <f>'(2) Volume used'!D52</f>
        <v>0</v>
      </c>
      <c r="AB9" s="229">
        <f>'(2) Volume used'!E52</f>
        <v>0</v>
      </c>
      <c r="AC9" s="229">
        <f>'(2) Volume used'!F52</f>
        <v>0</v>
      </c>
      <c r="AD9" s="229">
        <f>'(2) Volume used'!G52</f>
        <v>0</v>
      </c>
      <c r="AE9" s="229">
        <f>'(2) Volume used'!H52</f>
        <v>0</v>
      </c>
      <c r="AF9" s="229">
        <f>'(2) Volume used'!I52</f>
        <v>0</v>
      </c>
      <c r="AG9" s="229">
        <f>'(2) Volume used'!J52</f>
        <v>0</v>
      </c>
      <c r="AH9" s="229">
        <f>'(2) Volume used'!K52</f>
        <v>0</v>
      </c>
      <c r="AI9" s="229">
        <f>'(2) Volume used'!L52</f>
        <v>0</v>
      </c>
      <c r="AJ9" s="229">
        <f>'(2) Volume used'!D71</f>
        <v>0</v>
      </c>
      <c r="AK9" s="229">
        <f>'(2) Volume used'!E71</f>
        <v>0</v>
      </c>
      <c r="AL9" s="229">
        <f>'(2) Volume used'!F71</f>
        <v>0</v>
      </c>
      <c r="AM9" s="229">
        <f>'(2) Volume used'!G71</f>
        <v>0</v>
      </c>
      <c r="AN9" s="229">
        <f>'(2) Volume used'!H71</f>
        <v>0</v>
      </c>
      <c r="AO9" s="229">
        <f>'(2) Volume used'!I71</f>
        <v>0</v>
      </c>
      <c r="AP9" s="229">
        <f>'(2) Volume used'!J71</f>
        <v>0</v>
      </c>
      <c r="AQ9" s="229">
        <f>'(2) Volume used'!K71</f>
        <v>0</v>
      </c>
      <c r="AR9" s="229">
        <f>'(2) Volume used'!L71</f>
        <v>0</v>
      </c>
      <c r="AS9" s="230">
        <f>'(3) Use of Silver'!D12</f>
        <v>0</v>
      </c>
      <c r="AT9" s="230">
        <f>'(3) Use of Silver'!E12</f>
        <v>0</v>
      </c>
      <c r="AU9" s="230">
        <f>'(3) Use of Silver'!F12</f>
        <v>0</v>
      </c>
      <c r="AV9" s="230">
        <f>'(3) Use of Silver'!G12</f>
        <v>0</v>
      </c>
      <c r="AW9" s="230">
        <f>'(3) Use of Silver'!H12</f>
        <v>0</v>
      </c>
      <c r="AX9" s="230">
        <f>'(3) Use of Silver'!D31</f>
        <v>0</v>
      </c>
      <c r="AY9" s="230">
        <f>'(3) Use of Silver'!H31</f>
        <v>0</v>
      </c>
      <c r="AZ9" s="230">
        <f>'(3) Use of Silver'!I31</f>
        <v>0</v>
      </c>
      <c r="BA9" s="230">
        <f>'(3) Use of Silver'!L31</f>
        <v>0</v>
      </c>
      <c r="BB9" s="230">
        <f>'(3) Use of Silver'!M31</f>
        <v>0</v>
      </c>
      <c r="BC9" s="230">
        <f>'(3) Use of Silver'!O31</f>
        <v>0</v>
      </c>
      <c r="BD9" s="230">
        <f>'(3) Use of Silver'!P31</f>
        <v>0</v>
      </c>
      <c r="BE9" s="230">
        <f>'(3) Use of Silver'!Q31</f>
        <v>0</v>
      </c>
      <c r="BF9" s="230">
        <f>'(3) Use of Silver'!D50</f>
        <v>0</v>
      </c>
      <c r="BG9" s="230">
        <f>'(3) Use of Silver'!E50</f>
        <v>0</v>
      </c>
      <c r="BH9" s="230">
        <f>'(3) Use of Silver'!H50</f>
        <v>0</v>
      </c>
      <c r="BI9" s="230">
        <f>'(3) Use of Silver'!I50</f>
        <v>0</v>
      </c>
      <c r="BJ9" s="231">
        <f>'(3) Use of Silver'!D67</f>
        <v>0</v>
      </c>
      <c r="BK9" s="42" t="s">
        <v>104</v>
      </c>
      <c r="BL9" s="99">
        <f>'(4) Workers'!C14</f>
        <v>0</v>
      </c>
      <c r="BM9" s="99">
        <f>'(4) Workers'!D14</f>
        <v>0</v>
      </c>
      <c r="BN9" s="99">
        <f>'(4) Workers'!E14</f>
        <v>0</v>
      </c>
      <c r="BO9" s="99">
        <f>'(4) Workers'!F14</f>
        <v>0</v>
      </c>
      <c r="BP9" s="99">
        <f>'(4) Workers'!G14</f>
        <v>0</v>
      </c>
      <c r="BQ9" s="104">
        <f>'(4) Workers'!H14</f>
        <v>0</v>
      </c>
      <c r="BR9" s="216" t="s">
        <v>454</v>
      </c>
      <c r="BS9" s="99" t="b">
        <v>0</v>
      </c>
      <c r="BT9" s="105">
        <f>'(5) Legislations'!G14</f>
        <v>0</v>
      </c>
      <c r="BU9" s="105">
        <f>'(5) Legislations'!H14</f>
        <v>0</v>
      </c>
      <c r="BV9" s="119"/>
      <c r="BW9" s="105">
        <f>'(5) Legislations'!F51</f>
        <v>0</v>
      </c>
      <c r="BX9" s="105">
        <f>'(5) Legislations'!G51</f>
        <v>0</v>
      </c>
      <c r="BY9" s="119"/>
      <c r="BZ9" s="119"/>
      <c r="CA9" s="119"/>
      <c r="CB9" s="119"/>
      <c r="CC9" s="119"/>
      <c r="CD9" s="119"/>
      <c r="CE9" s="119"/>
      <c r="CF9" s="119"/>
      <c r="CG9" s="119"/>
      <c r="CH9" s="119"/>
      <c r="CI9" s="119"/>
      <c r="CJ9" s="119"/>
      <c r="CK9" s="119"/>
      <c r="CL9" s="105">
        <f>'(6) Impacts'!B179</f>
        <v>0</v>
      </c>
      <c r="CM9" s="105">
        <f>'(6) Impacts'!C179</f>
        <v>0</v>
      </c>
      <c r="CN9" s="105">
        <f>'(6) Impacts'!D179</f>
        <v>0</v>
      </c>
      <c r="CO9" s="105">
        <f>'(6) Impacts'!E179</f>
        <v>0</v>
      </c>
      <c r="CP9" s="105">
        <f>'(6) Impacts'!F179</f>
        <v>0</v>
      </c>
      <c r="CQ9" s="105">
        <f>'(6) Impacts'!G179</f>
        <v>0</v>
      </c>
      <c r="CR9" s="105">
        <f>'(6) Impacts'!H179</f>
        <v>0</v>
      </c>
      <c r="CS9" s="105">
        <f>'(6) Impacts'!I179</f>
        <v>0</v>
      </c>
      <c r="CT9" s="119"/>
      <c r="CU9" s="119"/>
      <c r="CV9" s="119"/>
      <c r="CW9" s="119"/>
      <c r="CX9" s="119"/>
      <c r="CY9" s="119"/>
      <c r="CZ9" s="119"/>
      <c r="DA9" s="119"/>
      <c r="DB9" s="119"/>
      <c r="DC9" s="119"/>
      <c r="DD9" s="119"/>
      <c r="DE9" s="119"/>
      <c r="DF9" s="119"/>
      <c r="DG9" s="119"/>
      <c r="DH9" s="119"/>
      <c r="DI9" s="119"/>
      <c r="DJ9" s="119"/>
      <c r="DK9" s="119"/>
    </row>
    <row r="10" spans="1:115" ht="30" x14ac:dyDescent="0.3">
      <c r="C10" s="119"/>
      <c r="D10" s="119"/>
      <c r="E10" s="119"/>
      <c r="F10" s="119"/>
      <c r="G10" s="119"/>
      <c r="H10" s="119"/>
      <c r="I10" s="119"/>
      <c r="J10" s="119"/>
      <c r="K10" s="119"/>
      <c r="L10" s="119"/>
      <c r="M10" s="119"/>
      <c r="N10" s="119"/>
      <c r="O10" s="119"/>
      <c r="P10" s="119"/>
      <c r="Q10" s="119"/>
      <c r="R10" s="223" t="s">
        <v>105</v>
      </c>
      <c r="S10" s="228">
        <f>'(2) Volume used'!C13</f>
        <v>0</v>
      </c>
      <c r="T10" s="229">
        <f>'(2) Volume used'!D13</f>
        <v>0</v>
      </c>
      <c r="U10" s="229">
        <f>'(2) Volume used'!E13</f>
        <v>0</v>
      </c>
      <c r="V10" s="229" t="str">
        <f>'(2) Volume used'!F13</f>
        <v/>
      </c>
      <c r="W10" s="228">
        <f>'(2) Volume used'!B33</f>
        <v>0</v>
      </c>
      <c r="X10" s="228">
        <f>'(2) Volume used'!C33</f>
        <v>0</v>
      </c>
      <c r="Y10" s="228">
        <f>'(2) Volume used'!D33</f>
        <v>0</v>
      </c>
      <c r="Z10" s="228">
        <f>'(2) Volume used'!I33</f>
        <v>0</v>
      </c>
      <c r="AA10" s="229">
        <f>'(2) Volume used'!D53</f>
        <v>0</v>
      </c>
      <c r="AB10" s="229">
        <f>'(2) Volume used'!E53</f>
        <v>0</v>
      </c>
      <c r="AC10" s="229">
        <f>'(2) Volume used'!F53</f>
        <v>0</v>
      </c>
      <c r="AD10" s="229">
        <f>'(2) Volume used'!G53</f>
        <v>0</v>
      </c>
      <c r="AE10" s="229">
        <f>'(2) Volume used'!H53</f>
        <v>0</v>
      </c>
      <c r="AF10" s="229">
        <f>'(2) Volume used'!I53</f>
        <v>0</v>
      </c>
      <c r="AG10" s="229">
        <f>'(2) Volume used'!J53</f>
        <v>0</v>
      </c>
      <c r="AH10" s="229">
        <f>'(2) Volume used'!K53</f>
        <v>0</v>
      </c>
      <c r="AI10" s="229">
        <f>'(2) Volume used'!L53</f>
        <v>0</v>
      </c>
      <c r="AJ10" s="229">
        <f>'(2) Volume used'!D72</f>
        <v>0</v>
      </c>
      <c r="AK10" s="229">
        <f>'(2) Volume used'!E72</f>
        <v>0</v>
      </c>
      <c r="AL10" s="229">
        <f>'(2) Volume used'!F72</f>
        <v>0</v>
      </c>
      <c r="AM10" s="229">
        <f>'(2) Volume used'!G72</f>
        <v>0</v>
      </c>
      <c r="AN10" s="229">
        <f>'(2) Volume used'!H72</f>
        <v>0</v>
      </c>
      <c r="AO10" s="229">
        <f>'(2) Volume used'!I72</f>
        <v>0</v>
      </c>
      <c r="AP10" s="229">
        <f>'(2) Volume used'!J72</f>
        <v>0</v>
      </c>
      <c r="AQ10" s="229">
        <f>'(2) Volume used'!K72</f>
        <v>0</v>
      </c>
      <c r="AR10" s="229">
        <f>'(2) Volume used'!L72</f>
        <v>0</v>
      </c>
      <c r="AS10" s="230">
        <f>'(3) Use of Silver'!D13</f>
        <v>0</v>
      </c>
      <c r="AT10" s="230">
        <f>'(3) Use of Silver'!E13</f>
        <v>0</v>
      </c>
      <c r="AU10" s="230">
        <f>'(3) Use of Silver'!F13</f>
        <v>0</v>
      </c>
      <c r="AV10" s="230">
        <f>'(3) Use of Silver'!G13</f>
        <v>0</v>
      </c>
      <c r="AW10" s="230">
        <f>'(3) Use of Silver'!H13</f>
        <v>0</v>
      </c>
      <c r="AX10" s="230">
        <f>'(3) Use of Silver'!D32</f>
        <v>0</v>
      </c>
      <c r="AY10" s="230">
        <f>'(3) Use of Silver'!H32</f>
        <v>0</v>
      </c>
      <c r="AZ10" s="230">
        <f>'(3) Use of Silver'!I32</f>
        <v>0</v>
      </c>
      <c r="BA10" s="230">
        <f>'(3) Use of Silver'!L32</f>
        <v>0</v>
      </c>
      <c r="BB10" s="230">
        <f>'(3) Use of Silver'!M32</f>
        <v>0</v>
      </c>
      <c r="BC10" s="230">
        <f>'(3) Use of Silver'!O32</f>
        <v>0</v>
      </c>
      <c r="BD10" s="230">
        <f>'(3) Use of Silver'!P32</f>
        <v>0</v>
      </c>
      <c r="BE10" s="230">
        <f>'(3) Use of Silver'!Q32</f>
        <v>0</v>
      </c>
      <c r="BF10" s="230">
        <f>'(3) Use of Silver'!D51</f>
        <v>0</v>
      </c>
      <c r="BG10" s="230">
        <f>'(3) Use of Silver'!E51</f>
        <v>0</v>
      </c>
      <c r="BH10" s="230">
        <f>'(3) Use of Silver'!H51</f>
        <v>0</v>
      </c>
      <c r="BI10" s="230">
        <f>'(3) Use of Silver'!I51</f>
        <v>0</v>
      </c>
      <c r="BJ10" s="231">
        <f>'(3) Use of Silver'!D68</f>
        <v>0</v>
      </c>
      <c r="BK10" s="42" t="s">
        <v>105</v>
      </c>
      <c r="BL10" s="99">
        <f>'(4) Workers'!C15</f>
        <v>0</v>
      </c>
      <c r="BM10" s="99">
        <f>'(4) Workers'!D15</f>
        <v>0</v>
      </c>
      <c r="BN10" s="99">
        <f>'(4) Workers'!E15</f>
        <v>0</v>
      </c>
      <c r="BO10" s="99">
        <f>'(4) Workers'!F15</f>
        <v>0</v>
      </c>
      <c r="BP10" s="99">
        <f>'(4) Workers'!G15</f>
        <v>0</v>
      </c>
      <c r="BQ10" s="104">
        <f>'(4) Workers'!H15</f>
        <v>0</v>
      </c>
      <c r="BR10" s="216" t="s">
        <v>458</v>
      </c>
      <c r="BS10" s="99" t="b">
        <v>0</v>
      </c>
      <c r="BT10" s="105">
        <f>'(5) Legislations'!G15</f>
        <v>0</v>
      </c>
      <c r="BU10" s="105">
        <f>'(5) Legislations'!H15</f>
        <v>0</v>
      </c>
      <c r="BV10" s="119"/>
      <c r="BW10" s="105">
        <f>'(5) Legislations'!F52</f>
        <v>0</v>
      </c>
      <c r="BX10" s="105">
        <f>'(5) Legislations'!G52</f>
        <v>0</v>
      </c>
      <c r="BY10" s="119"/>
      <c r="BZ10" s="119"/>
      <c r="CA10" s="119"/>
      <c r="CB10" s="119"/>
      <c r="CC10" s="119"/>
      <c r="CD10" s="119"/>
      <c r="CE10" s="119"/>
      <c r="CF10" s="119"/>
      <c r="CG10" s="119"/>
      <c r="CH10" s="119"/>
      <c r="CI10" s="119"/>
      <c r="CJ10" s="119"/>
      <c r="CK10" s="119"/>
      <c r="CL10" s="105">
        <f>'(6) Impacts'!B180</f>
        <v>0</v>
      </c>
      <c r="CM10" s="105">
        <f>'(6) Impacts'!C180</f>
        <v>0</v>
      </c>
      <c r="CN10" s="105">
        <f>'(6) Impacts'!D180</f>
        <v>0</v>
      </c>
      <c r="CO10" s="105">
        <f>'(6) Impacts'!E180</f>
        <v>0</v>
      </c>
      <c r="CP10" s="105">
        <f>'(6) Impacts'!F180</f>
        <v>0</v>
      </c>
      <c r="CQ10" s="105">
        <f>'(6) Impacts'!G180</f>
        <v>0</v>
      </c>
      <c r="CR10" s="105">
        <f>'(6) Impacts'!H180</f>
        <v>0</v>
      </c>
      <c r="CS10" s="105">
        <f>'(6) Impacts'!I180</f>
        <v>0</v>
      </c>
      <c r="CT10" s="119"/>
      <c r="CU10" s="119"/>
      <c r="CV10" s="119"/>
      <c r="CW10" s="119"/>
      <c r="CX10" s="119"/>
      <c r="CY10" s="119"/>
      <c r="CZ10" s="119"/>
      <c r="DA10" s="119"/>
      <c r="DB10" s="119"/>
      <c r="DC10" s="119"/>
      <c r="DD10" s="119"/>
      <c r="DE10" s="119"/>
      <c r="DF10" s="119"/>
      <c r="DG10" s="119"/>
      <c r="DH10" s="119"/>
      <c r="DI10" s="119"/>
      <c r="DJ10" s="119"/>
      <c r="DK10" s="119"/>
    </row>
    <row r="11" spans="1:115" ht="30" x14ac:dyDescent="0.3">
      <c r="C11" s="119"/>
      <c r="D11" s="119"/>
      <c r="E11" s="119"/>
      <c r="F11" s="119"/>
      <c r="G11" s="119"/>
      <c r="H11" s="119"/>
      <c r="I11" s="119"/>
      <c r="J11" s="119"/>
      <c r="K11" s="119"/>
      <c r="L11" s="119"/>
      <c r="M11" s="119"/>
      <c r="N11" s="119"/>
      <c r="O11" s="119"/>
      <c r="P11" s="119"/>
      <c r="Q11" s="119"/>
      <c r="R11" s="223" t="s">
        <v>106</v>
      </c>
      <c r="S11" s="228">
        <f>'(2) Volume used'!C14</f>
        <v>0</v>
      </c>
      <c r="T11" s="229">
        <f>'(2) Volume used'!D14</f>
        <v>0</v>
      </c>
      <c r="U11" s="229">
        <f>'(2) Volume used'!E14</f>
        <v>0</v>
      </c>
      <c r="V11" s="229" t="str">
        <f>'(2) Volume used'!F14</f>
        <v/>
      </c>
      <c r="W11" s="228">
        <f>'(2) Volume used'!B34</f>
        <v>0</v>
      </c>
      <c r="X11" s="228">
        <f>'(2) Volume used'!C34</f>
        <v>0</v>
      </c>
      <c r="Y11" s="228">
        <f>'(2) Volume used'!D34</f>
        <v>0</v>
      </c>
      <c r="Z11" s="228">
        <f>'(2) Volume used'!I34</f>
        <v>0</v>
      </c>
      <c r="AA11" s="229">
        <f>'(2) Volume used'!D54</f>
        <v>0</v>
      </c>
      <c r="AB11" s="229">
        <f>'(2) Volume used'!E54</f>
        <v>0</v>
      </c>
      <c r="AC11" s="229">
        <f>'(2) Volume used'!F54</f>
        <v>0</v>
      </c>
      <c r="AD11" s="229">
        <f>'(2) Volume used'!G54</f>
        <v>0</v>
      </c>
      <c r="AE11" s="229">
        <f>'(2) Volume used'!H54</f>
        <v>0</v>
      </c>
      <c r="AF11" s="229">
        <f>'(2) Volume used'!I54</f>
        <v>0</v>
      </c>
      <c r="AG11" s="229">
        <f>'(2) Volume used'!J54</f>
        <v>0</v>
      </c>
      <c r="AH11" s="229">
        <f>'(2) Volume used'!K54</f>
        <v>0</v>
      </c>
      <c r="AI11" s="229">
        <f>'(2) Volume used'!L54</f>
        <v>0</v>
      </c>
      <c r="AJ11" s="229">
        <f>'(2) Volume used'!D73</f>
        <v>0</v>
      </c>
      <c r="AK11" s="229">
        <f>'(2) Volume used'!E73</f>
        <v>0</v>
      </c>
      <c r="AL11" s="229">
        <f>'(2) Volume used'!F73</f>
        <v>0</v>
      </c>
      <c r="AM11" s="229">
        <f>'(2) Volume used'!G73</f>
        <v>0</v>
      </c>
      <c r="AN11" s="229">
        <f>'(2) Volume used'!H73</f>
        <v>0</v>
      </c>
      <c r="AO11" s="229">
        <f>'(2) Volume used'!I73</f>
        <v>0</v>
      </c>
      <c r="AP11" s="229">
        <f>'(2) Volume used'!J73</f>
        <v>0</v>
      </c>
      <c r="AQ11" s="229">
        <f>'(2) Volume used'!K73</f>
        <v>0</v>
      </c>
      <c r="AR11" s="229">
        <f>'(2) Volume used'!L73</f>
        <v>0</v>
      </c>
      <c r="AS11" s="230">
        <f>'(3) Use of Silver'!D14</f>
        <v>0</v>
      </c>
      <c r="AT11" s="230">
        <f>'(3) Use of Silver'!E14</f>
        <v>0</v>
      </c>
      <c r="AU11" s="230">
        <f>'(3) Use of Silver'!F14</f>
        <v>0</v>
      </c>
      <c r="AV11" s="230">
        <f>'(3) Use of Silver'!G14</f>
        <v>0</v>
      </c>
      <c r="AW11" s="230">
        <f>'(3) Use of Silver'!H14</f>
        <v>0</v>
      </c>
      <c r="AX11" s="230">
        <f>'(3) Use of Silver'!D33</f>
        <v>0</v>
      </c>
      <c r="AY11" s="230">
        <f>'(3) Use of Silver'!H33</f>
        <v>0</v>
      </c>
      <c r="AZ11" s="230">
        <f>'(3) Use of Silver'!I33</f>
        <v>0</v>
      </c>
      <c r="BA11" s="230">
        <f>'(3) Use of Silver'!L33</f>
        <v>0</v>
      </c>
      <c r="BB11" s="230">
        <f>'(3) Use of Silver'!M33</f>
        <v>0</v>
      </c>
      <c r="BC11" s="230">
        <f>'(3) Use of Silver'!O33</f>
        <v>0</v>
      </c>
      <c r="BD11" s="230">
        <f>'(3) Use of Silver'!P33</f>
        <v>0</v>
      </c>
      <c r="BE11" s="230">
        <f>'(3) Use of Silver'!Q33</f>
        <v>0</v>
      </c>
      <c r="BF11" s="230">
        <f>'(3) Use of Silver'!D52</f>
        <v>0</v>
      </c>
      <c r="BG11" s="230">
        <f>'(3) Use of Silver'!E52</f>
        <v>0</v>
      </c>
      <c r="BH11" s="230">
        <f>'(3) Use of Silver'!H52</f>
        <v>0</v>
      </c>
      <c r="BI11" s="230">
        <f>'(3) Use of Silver'!I52</f>
        <v>0</v>
      </c>
      <c r="BJ11" s="231">
        <f>'(3) Use of Silver'!D69</f>
        <v>0</v>
      </c>
      <c r="BK11" s="42" t="s">
        <v>106</v>
      </c>
      <c r="BL11" s="99">
        <f>'(4) Workers'!C16</f>
        <v>0</v>
      </c>
      <c r="BM11" s="99">
        <f>'(4) Workers'!D16</f>
        <v>0</v>
      </c>
      <c r="BN11" s="99">
        <f>'(4) Workers'!E16</f>
        <v>0</v>
      </c>
      <c r="BO11" s="99">
        <f>'(4) Workers'!F16</f>
        <v>0</v>
      </c>
      <c r="BP11" s="99">
        <f>'(4) Workers'!G16</f>
        <v>0</v>
      </c>
      <c r="BQ11" s="104">
        <f>'(4) Workers'!H16</f>
        <v>0</v>
      </c>
      <c r="BR11" s="216" t="s">
        <v>405</v>
      </c>
      <c r="BS11" s="99" t="b">
        <v>0</v>
      </c>
      <c r="BT11" s="105">
        <f>'(5) Legislations'!G16</f>
        <v>0</v>
      </c>
      <c r="BU11" s="105">
        <f>'(5) Legislations'!H16</f>
        <v>0</v>
      </c>
      <c r="BV11" s="119"/>
      <c r="BW11" s="105">
        <f>'(5) Legislations'!F53</f>
        <v>0</v>
      </c>
      <c r="BX11" s="105">
        <f>'(5) Legislations'!G53</f>
        <v>0</v>
      </c>
      <c r="BY11" s="119"/>
      <c r="BZ11" s="119"/>
      <c r="CA11" s="119"/>
      <c r="CB11" s="119"/>
      <c r="CC11" s="119"/>
      <c r="CD11" s="119"/>
      <c r="CE11" s="119"/>
      <c r="CF11" s="119"/>
      <c r="CG11" s="119"/>
      <c r="CH11" s="119"/>
      <c r="CI11" s="119"/>
      <c r="CJ11" s="119"/>
      <c r="CK11" s="119"/>
      <c r="CL11" s="105">
        <f>'(6) Impacts'!B181</f>
        <v>0</v>
      </c>
      <c r="CM11" s="105">
        <f>'(6) Impacts'!C181</f>
        <v>0</v>
      </c>
      <c r="CN11" s="105">
        <f>'(6) Impacts'!D181</f>
        <v>0</v>
      </c>
      <c r="CO11" s="105">
        <f>'(6) Impacts'!E181</f>
        <v>0</v>
      </c>
      <c r="CP11" s="105">
        <f>'(6) Impacts'!F181</f>
        <v>0</v>
      </c>
      <c r="CQ11" s="105">
        <f>'(6) Impacts'!G181</f>
        <v>0</v>
      </c>
      <c r="CR11" s="105">
        <f>'(6) Impacts'!H181</f>
        <v>0</v>
      </c>
      <c r="CS11" s="105">
        <f>'(6) Impacts'!I181</f>
        <v>0</v>
      </c>
      <c r="CT11" s="119"/>
      <c r="CU11" s="119"/>
      <c r="CV11" s="119"/>
      <c r="CW11" s="119"/>
      <c r="CX11" s="119"/>
      <c r="CY11" s="119"/>
      <c r="CZ11" s="119"/>
      <c r="DA11" s="119"/>
      <c r="DB11" s="119"/>
      <c r="DC11" s="119"/>
      <c r="DD11" s="119"/>
      <c r="DE11" s="119"/>
      <c r="DF11" s="119"/>
      <c r="DG11" s="119"/>
      <c r="DH11" s="119"/>
      <c r="DI11" s="119"/>
      <c r="DJ11" s="119"/>
      <c r="DK11" s="119"/>
    </row>
    <row r="12" spans="1:115" ht="54" customHeight="1" x14ac:dyDescent="0.3">
      <c r="C12" s="119"/>
      <c r="D12" s="119"/>
      <c r="E12" s="119"/>
      <c r="F12" s="119"/>
      <c r="G12" s="119"/>
      <c r="H12" s="119"/>
      <c r="I12" s="119"/>
      <c r="J12" s="119"/>
      <c r="K12" s="119"/>
      <c r="L12" s="119"/>
      <c r="M12" s="119"/>
      <c r="N12" s="119"/>
      <c r="O12" s="119"/>
      <c r="P12" s="119"/>
      <c r="Q12" s="119"/>
      <c r="R12" s="223" t="s">
        <v>107</v>
      </c>
      <c r="S12" s="228">
        <f>'(2) Volume used'!C15</f>
        <v>0</v>
      </c>
      <c r="T12" s="229">
        <f>'(2) Volume used'!D15</f>
        <v>0</v>
      </c>
      <c r="U12" s="229">
        <f>'(2) Volume used'!E15</f>
        <v>0</v>
      </c>
      <c r="V12" s="229" t="str">
        <f>'(2) Volume used'!F15</f>
        <v/>
      </c>
      <c r="W12" s="228">
        <f>'(2) Volume used'!B35</f>
        <v>0</v>
      </c>
      <c r="X12" s="228">
        <f>'(2) Volume used'!C35</f>
        <v>0</v>
      </c>
      <c r="Y12" s="228">
        <f>'(2) Volume used'!D35</f>
        <v>0</v>
      </c>
      <c r="Z12" s="228">
        <f>'(2) Volume used'!I35</f>
        <v>0</v>
      </c>
      <c r="AA12" s="229">
        <f>'(2) Volume used'!D55</f>
        <v>0</v>
      </c>
      <c r="AB12" s="229">
        <f>'(2) Volume used'!E55</f>
        <v>0</v>
      </c>
      <c r="AC12" s="229">
        <f>'(2) Volume used'!F55</f>
        <v>0</v>
      </c>
      <c r="AD12" s="229">
        <f>'(2) Volume used'!G55</f>
        <v>0</v>
      </c>
      <c r="AE12" s="229">
        <f>'(2) Volume used'!H55</f>
        <v>0</v>
      </c>
      <c r="AF12" s="229">
        <f>'(2) Volume used'!I55</f>
        <v>0</v>
      </c>
      <c r="AG12" s="229">
        <f>'(2) Volume used'!J55</f>
        <v>0</v>
      </c>
      <c r="AH12" s="229">
        <f>'(2) Volume used'!K55</f>
        <v>0</v>
      </c>
      <c r="AI12" s="229">
        <f>'(2) Volume used'!L55</f>
        <v>0</v>
      </c>
      <c r="AJ12" s="229">
        <f>'(2) Volume used'!D74</f>
        <v>0</v>
      </c>
      <c r="AK12" s="229">
        <f>'(2) Volume used'!E74</f>
        <v>0</v>
      </c>
      <c r="AL12" s="229">
        <f>'(2) Volume used'!F74</f>
        <v>0</v>
      </c>
      <c r="AM12" s="229">
        <f>'(2) Volume used'!G74</f>
        <v>0</v>
      </c>
      <c r="AN12" s="229">
        <f>'(2) Volume used'!H74</f>
        <v>0</v>
      </c>
      <c r="AO12" s="229">
        <f>'(2) Volume used'!I74</f>
        <v>0</v>
      </c>
      <c r="AP12" s="229">
        <f>'(2) Volume used'!J74</f>
        <v>0</v>
      </c>
      <c r="AQ12" s="229">
        <f>'(2) Volume used'!K74</f>
        <v>0</v>
      </c>
      <c r="AR12" s="229">
        <f>'(2) Volume used'!L74</f>
        <v>0</v>
      </c>
      <c r="AS12" s="230">
        <f>'(3) Use of Silver'!D15</f>
        <v>0</v>
      </c>
      <c r="AT12" s="230">
        <f>'(3) Use of Silver'!E15</f>
        <v>0</v>
      </c>
      <c r="AU12" s="230">
        <f>'(3) Use of Silver'!F15</f>
        <v>0</v>
      </c>
      <c r="AV12" s="230">
        <f>'(3) Use of Silver'!G15</f>
        <v>0</v>
      </c>
      <c r="AW12" s="230">
        <f>'(3) Use of Silver'!H15</f>
        <v>0</v>
      </c>
      <c r="AX12" s="230">
        <f>'(3) Use of Silver'!D34</f>
        <v>0</v>
      </c>
      <c r="AY12" s="230">
        <f>'(3) Use of Silver'!H34</f>
        <v>0</v>
      </c>
      <c r="AZ12" s="230">
        <f>'(3) Use of Silver'!I34</f>
        <v>0</v>
      </c>
      <c r="BA12" s="230">
        <f>'(3) Use of Silver'!L34</f>
        <v>0</v>
      </c>
      <c r="BB12" s="230">
        <f>'(3) Use of Silver'!M34</f>
        <v>0</v>
      </c>
      <c r="BC12" s="230">
        <f>'(3) Use of Silver'!O34</f>
        <v>0</v>
      </c>
      <c r="BD12" s="230">
        <f>'(3) Use of Silver'!P34</f>
        <v>0</v>
      </c>
      <c r="BE12" s="230">
        <f>'(3) Use of Silver'!Q34</f>
        <v>0</v>
      </c>
      <c r="BF12" s="230">
        <f>'(3) Use of Silver'!D53</f>
        <v>0</v>
      </c>
      <c r="BG12" s="230">
        <f>'(3) Use of Silver'!E53</f>
        <v>0</v>
      </c>
      <c r="BH12" s="230">
        <f>'(3) Use of Silver'!H53</f>
        <v>0</v>
      </c>
      <c r="BI12" s="230">
        <f>'(3) Use of Silver'!I53</f>
        <v>0</v>
      </c>
      <c r="BJ12" s="231">
        <f>'(3) Use of Silver'!D70</f>
        <v>0</v>
      </c>
      <c r="BK12" s="42" t="s">
        <v>107</v>
      </c>
      <c r="BL12" s="99">
        <f>'(4) Workers'!C17</f>
        <v>0</v>
      </c>
      <c r="BM12" s="99">
        <f>'(4) Workers'!D17</f>
        <v>0</v>
      </c>
      <c r="BN12" s="99">
        <f>'(4) Workers'!E17</f>
        <v>0</v>
      </c>
      <c r="BO12" s="99">
        <f>'(4) Workers'!F17</f>
        <v>0</v>
      </c>
      <c r="BP12" s="99">
        <f>'(4) Workers'!G17</f>
        <v>0</v>
      </c>
      <c r="BQ12" s="104">
        <f>'(4) Workers'!H17</f>
        <v>0</v>
      </c>
      <c r="BR12" s="216" t="s">
        <v>406</v>
      </c>
      <c r="BS12" s="99" t="b">
        <v>0</v>
      </c>
      <c r="BT12" s="105">
        <f>'(5) Legislations'!G17</f>
        <v>0</v>
      </c>
      <c r="BU12" s="105">
        <f>'(5) Legislations'!H17</f>
        <v>0</v>
      </c>
      <c r="BV12" s="119"/>
      <c r="BW12" s="105">
        <f>'(5) Legislations'!F54</f>
        <v>0</v>
      </c>
      <c r="BX12" s="105">
        <f>'(5) Legislations'!G54</f>
        <v>0</v>
      </c>
      <c r="BY12" s="119"/>
      <c r="BZ12" s="119"/>
      <c r="CA12" s="119"/>
      <c r="CB12" s="119"/>
      <c r="CC12" s="119"/>
      <c r="CD12" s="119"/>
      <c r="CE12" s="119"/>
      <c r="CF12" s="119"/>
      <c r="CG12" s="119"/>
      <c r="CH12" s="119"/>
      <c r="CI12" s="119"/>
      <c r="CJ12" s="119"/>
      <c r="CK12" s="119"/>
      <c r="CL12" s="105">
        <f>'(6) Impacts'!B182</f>
        <v>0</v>
      </c>
      <c r="CM12" s="105">
        <f>'(6) Impacts'!C182</f>
        <v>0</v>
      </c>
      <c r="CN12" s="105">
        <f>'(6) Impacts'!D182</f>
        <v>0</v>
      </c>
      <c r="CO12" s="105">
        <f>'(6) Impacts'!E182</f>
        <v>0</v>
      </c>
      <c r="CP12" s="105">
        <f>'(6) Impacts'!F182</f>
        <v>0</v>
      </c>
      <c r="CQ12" s="105">
        <f>'(6) Impacts'!G182</f>
        <v>0</v>
      </c>
      <c r="CR12" s="105">
        <f>'(6) Impacts'!H182</f>
        <v>0</v>
      </c>
      <c r="CS12" s="105">
        <f>'(6) Impacts'!I182</f>
        <v>0</v>
      </c>
      <c r="CT12" s="119"/>
      <c r="CU12" s="119"/>
      <c r="CV12" s="119"/>
      <c r="CW12" s="119"/>
      <c r="CX12" s="119"/>
      <c r="CY12" s="119"/>
      <c r="CZ12" s="119"/>
      <c r="DA12" s="119"/>
      <c r="DB12" s="119"/>
      <c r="DC12" s="119"/>
      <c r="DD12" s="119"/>
      <c r="DE12" s="119"/>
      <c r="DF12" s="119"/>
      <c r="DG12" s="119"/>
      <c r="DH12" s="119"/>
      <c r="DI12" s="119"/>
      <c r="DJ12" s="119"/>
      <c r="DK12" s="119"/>
    </row>
    <row r="13" spans="1:115" x14ac:dyDescent="0.3">
      <c r="C13" s="119"/>
      <c r="D13" s="119"/>
      <c r="E13" s="119"/>
      <c r="F13" s="119"/>
      <c r="G13" s="119"/>
      <c r="H13" s="119"/>
      <c r="I13" s="119"/>
      <c r="J13" s="119"/>
      <c r="K13" s="119"/>
      <c r="L13" s="119"/>
      <c r="M13" s="119"/>
      <c r="N13" s="119"/>
      <c r="O13" s="119"/>
      <c r="P13" s="119"/>
      <c r="Q13" s="119"/>
      <c r="R13" s="223" t="s">
        <v>108</v>
      </c>
      <c r="S13" s="228">
        <f>'(2) Volume used'!C16</f>
        <v>0</v>
      </c>
      <c r="T13" s="229">
        <f>'(2) Volume used'!D16</f>
        <v>0</v>
      </c>
      <c r="U13" s="229">
        <f>'(2) Volume used'!E16</f>
        <v>0</v>
      </c>
      <c r="V13" s="229" t="str">
        <f>'(2) Volume used'!F16</f>
        <v/>
      </c>
      <c r="W13" s="228">
        <f>'(2) Volume used'!B36</f>
        <v>0</v>
      </c>
      <c r="X13" s="228">
        <f>'(2) Volume used'!C36</f>
        <v>0</v>
      </c>
      <c r="Y13" s="228">
        <f>'(2) Volume used'!D36</f>
        <v>0</v>
      </c>
      <c r="Z13" s="228">
        <f>'(2) Volume used'!I36</f>
        <v>0</v>
      </c>
      <c r="AA13" s="229">
        <f>'(2) Volume used'!D56</f>
        <v>0</v>
      </c>
      <c r="AB13" s="229">
        <f>'(2) Volume used'!E56</f>
        <v>0</v>
      </c>
      <c r="AC13" s="229">
        <f>'(2) Volume used'!F56</f>
        <v>0</v>
      </c>
      <c r="AD13" s="229">
        <f>'(2) Volume used'!G56</f>
        <v>0</v>
      </c>
      <c r="AE13" s="229">
        <f>'(2) Volume used'!H56</f>
        <v>0</v>
      </c>
      <c r="AF13" s="229">
        <f>'(2) Volume used'!I56</f>
        <v>0</v>
      </c>
      <c r="AG13" s="229">
        <f>'(2) Volume used'!J56</f>
        <v>0</v>
      </c>
      <c r="AH13" s="229">
        <f>'(2) Volume used'!K56</f>
        <v>0</v>
      </c>
      <c r="AI13" s="229">
        <f>'(2) Volume used'!L56</f>
        <v>0</v>
      </c>
      <c r="AJ13" s="229">
        <f>'(2) Volume used'!D75</f>
        <v>0</v>
      </c>
      <c r="AK13" s="229">
        <f>'(2) Volume used'!E75</f>
        <v>0</v>
      </c>
      <c r="AL13" s="229">
        <f>'(2) Volume used'!F75</f>
        <v>0</v>
      </c>
      <c r="AM13" s="229">
        <f>'(2) Volume used'!G75</f>
        <v>0</v>
      </c>
      <c r="AN13" s="229">
        <f>'(2) Volume used'!H75</f>
        <v>0</v>
      </c>
      <c r="AO13" s="229">
        <f>'(2) Volume used'!I75</f>
        <v>0</v>
      </c>
      <c r="AP13" s="229">
        <f>'(2) Volume used'!J75</f>
        <v>0</v>
      </c>
      <c r="AQ13" s="229">
        <f>'(2) Volume used'!K75</f>
        <v>0</v>
      </c>
      <c r="AR13" s="229">
        <f>'(2) Volume used'!L75</f>
        <v>0</v>
      </c>
      <c r="AS13" s="230">
        <f>'(3) Use of Silver'!D16</f>
        <v>0</v>
      </c>
      <c r="AT13" s="230">
        <f>'(3) Use of Silver'!E16</f>
        <v>0</v>
      </c>
      <c r="AU13" s="230">
        <f>'(3) Use of Silver'!F16</f>
        <v>0</v>
      </c>
      <c r="AV13" s="230">
        <f>'(3) Use of Silver'!G16</f>
        <v>0</v>
      </c>
      <c r="AW13" s="230">
        <f>'(3) Use of Silver'!H16</f>
        <v>0</v>
      </c>
      <c r="AX13" s="230">
        <f>'(3) Use of Silver'!D35</f>
        <v>0</v>
      </c>
      <c r="AY13" s="230">
        <f>'(3) Use of Silver'!H35</f>
        <v>0</v>
      </c>
      <c r="AZ13" s="230">
        <f>'(3) Use of Silver'!I35</f>
        <v>0</v>
      </c>
      <c r="BA13" s="230">
        <f>'(3) Use of Silver'!L35</f>
        <v>0</v>
      </c>
      <c r="BB13" s="230">
        <f>'(3) Use of Silver'!M35</f>
        <v>0</v>
      </c>
      <c r="BC13" s="230">
        <f>'(3) Use of Silver'!O35</f>
        <v>0</v>
      </c>
      <c r="BD13" s="230">
        <f>'(3) Use of Silver'!P35</f>
        <v>0</v>
      </c>
      <c r="BE13" s="230">
        <f>'(3) Use of Silver'!Q35</f>
        <v>0</v>
      </c>
      <c r="BF13" s="230">
        <f>'(3) Use of Silver'!D54</f>
        <v>0</v>
      </c>
      <c r="BG13" s="230">
        <f>'(3) Use of Silver'!E54</f>
        <v>0</v>
      </c>
      <c r="BH13" s="230">
        <f>'(3) Use of Silver'!H54</f>
        <v>0</v>
      </c>
      <c r="BI13" s="230">
        <f>'(3) Use of Silver'!I54</f>
        <v>0</v>
      </c>
      <c r="BJ13" s="231">
        <f>'(3) Use of Silver'!D71</f>
        <v>0</v>
      </c>
      <c r="BK13" s="42" t="s">
        <v>108</v>
      </c>
      <c r="BL13" s="99">
        <f>'(4) Workers'!C18</f>
        <v>0</v>
      </c>
      <c r="BM13" s="99">
        <f>'(4) Workers'!D18</f>
        <v>0</v>
      </c>
      <c r="BN13" s="99">
        <f>'(4) Workers'!E18</f>
        <v>0</v>
      </c>
      <c r="BO13" s="99">
        <f>'(4) Workers'!F18</f>
        <v>0</v>
      </c>
      <c r="BP13" s="99">
        <f>'(4) Workers'!G18</f>
        <v>0</v>
      </c>
      <c r="BQ13" s="104">
        <f>'(4) Workers'!H18</f>
        <v>0</v>
      </c>
      <c r="BR13" s="216" t="s">
        <v>407</v>
      </c>
      <c r="BS13" s="99" t="b">
        <v>0</v>
      </c>
      <c r="BT13" s="105">
        <f>'(5) Legislations'!G18</f>
        <v>0</v>
      </c>
      <c r="BU13" s="105">
        <f>'(5) Legislations'!H18</f>
        <v>0</v>
      </c>
      <c r="BV13" s="119"/>
      <c r="BW13" s="105">
        <f>'(5) Legislations'!F55</f>
        <v>0</v>
      </c>
      <c r="BX13" s="105">
        <f>'(5) Legislations'!G55</f>
        <v>0</v>
      </c>
      <c r="BY13" s="119"/>
      <c r="BZ13" s="119"/>
      <c r="CA13" s="119"/>
      <c r="CB13" s="119"/>
      <c r="CC13" s="119"/>
      <c r="CD13" s="119"/>
      <c r="CE13" s="119"/>
      <c r="CF13" s="119"/>
      <c r="CG13" s="119"/>
      <c r="CH13" s="119"/>
      <c r="CI13" s="119"/>
      <c r="CJ13" s="119"/>
      <c r="CK13" s="119"/>
      <c r="CL13" s="105">
        <f>'(6) Impacts'!B183</f>
        <v>0</v>
      </c>
      <c r="CM13" s="105">
        <f>'(6) Impacts'!C183</f>
        <v>0</v>
      </c>
      <c r="CN13" s="105">
        <f>'(6) Impacts'!D183</f>
        <v>0</v>
      </c>
      <c r="CO13" s="105">
        <f>'(6) Impacts'!E183</f>
        <v>0</v>
      </c>
      <c r="CP13" s="105">
        <f>'(6) Impacts'!F183</f>
        <v>0</v>
      </c>
      <c r="CQ13" s="105">
        <f>'(6) Impacts'!G183</f>
        <v>0</v>
      </c>
      <c r="CR13" s="105">
        <f>'(6) Impacts'!H183</f>
        <v>0</v>
      </c>
      <c r="CS13" s="105">
        <f>'(6) Impacts'!I183</f>
        <v>0</v>
      </c>
      <c r="CT13" s="119"/>
      <c r="CU13" s="119"/>
      <c r="CV13" s="119"/>
      <c r="CW13" s="119"/>
      <c r="CX13" s="119"/>
      <c r="CY13" s="119"/>
      <c r="CZ13" s="119"/>
      <c r="DA13" s="119"/>
      <c r="DB13" s="119"/>
      <c r="DC13" s="119"/>
      <c r="DD13" s="119"/>
      <c r="DE13" s="119"/>
      <c r="DF13" s="119"/>
      <c r="DG13" s="119"/>
      <c r="DH13" s="119"/>
      <c r="DI13" s="119"/>
      <c r="DJ13" s="119"/>
      <c r="DK13" s="119"/>
    </row>
    <row r="14" spans="1:115" x14ac:dyDescent="0.3">
      <c r="C14" s="119"/>
      <c r="D14" s="119"/>
      <c r="E14" s="119"/>
      <c r="F14" s="119"/>
      <c r="G14" s="119"/>
      <c r="H14" s="119"/>
      <c r="I14" s="119"/>
      <c r="J14" s="119"/>
      <c r="K14" s="119"/>
      <c r="L14" s="119"/>
      <c r="M14" s="119"/>
      <c r="N14" s="119"/>
      <c r="O14" s="119"/>
      <c r="P14" s="119"/>
      <c r="Q14" s="119"/>
      <c r="R14" s="223" t="s">
        <v>109</v>
      </c>
      <c r="S14" s="228">
        <f>'(2) Volume used'!C17</f>
        <v>0</v>
      </c>
      <c r="T14" s="229">
        <f>'(2) Volume used'!D17</f>
        <v>0</v>
      </c>
      <c r="U14" s="229">
        <f>'(2) Volume used'!E17</f>
        <v>0</v>
      </c>
      <c r="V14" s="229" t="str">
        <f>'(2) Volume used'!F17</f>
        <v/>
      </c>
      <c r="W14" s="228">
        <f>'(2) Volume used'!B37</f>
        <v>0</v>
      </c>
      <c r="X14" s="228">
        <f>'(2) Volume used'!C37</f>
        <v>0</v>
      </c>
      <c r="Y14" s="228">
        <f>'(2) Volume used'!D37</f>
        <v>0</v>
      </c>
      <c r="Z14" s="228">
        <f>'(2) Volume used'!I37</f>
        <v>0</v>
      </c>
      <c r="AA14" s="229">
        <f>'(2) Volume used'!D57</f>
        <v>0</v>
      </c>
      <c r="AB14" s="229">
        <f>'(2) Volume used'!E57</f>
        <v>0</v>
      </c>
      <c r="AC14" s="229">
        <f>'(2) Volume used'!F57</f>
        <v>0</v>
      </c>
      <c r="AD14" s="229">
        <f>'(2) Volume used'!G57</f>
        <v>0</v>
      </c>
      <c r="AE14" s="229">
        <f>'(2) Volume used'!H57</f>
        <v>0</v>
      </c>
      <c r="AF14" s="229">
        <f>'(2) Volume used'!I57</f>
        <v>0</v>
      </c>
      <c r="AG14" s="229">
        <f>'(2) Volume used'!J57</f>
        <v>0</v>
      </c>
      <c r="AH14" s="229">
        <f>'(2) Volume used'!K57</f>
        <v>0</v>
      </c>
      <c r="AI14" s="229">
        <f>'(2) Volume used'!L57</f>
        <v>0</v>
      </c>
      <c r="AJ14" s="229">
        <f>'(2) Volume used'!D76</f>
        <v>0</v>
      </c>
      <c r="AK14" s="229">
        <f>'(2) Volume used'!E76</f>
        <v>0</v>
      </c>
      <c r="AL14" s="229">
        <f>'(2) Volume used'!F76</f>
        <v>0</v>
      </c>
      <c r="AM14" s="229">
        <f>'(2) Volume used'!G76</f>
        <v>0</v>
      </c>
      <c r="AN14" s="229">
        <f>'(2) Volume used'!H76</f>
        <v>0</v>
      </c>
      <c r="AO14" s="229">
        <f>'(2) Volume used'!I76</f>
        <v>0</v>
      </c>
      <c r="AP14" s="229">
        <f>'(2) Volume used'!J76</f>
        <v>0</v>
      </c>
      <c r="AQ14" s="229">
        <f>'(2) Volume used'!K76</f>
        <v>0</v>
      </c>
      <c r="AR14" s="229">
        <f>'(2) Volume used'!L76</f>
        <v>0</v>
      </c>
      <c r="AS14" s="230">
        <f>'(3) Use of Silver'!D17</f>
        <v>0</v>
      </c>
      <c r="AT14" s="230">
        <f>'(3) Use of Silver'!E17</f>
        <v>0</v>
      </c>
      <c r="AU14" s="230">
        <f>'(3) Use of Silver'!F17</f>
        <v>0</v>
      </c>
      <c r="AV14" s="230">
        <f>'(3) Use of Silver'!G17</f>
        <v>0</v>
      </c>
      <c r="AW14" s="230">
        <f>'(3) Use of Silver'!H17</f>
        <v>0</v>
      </c>
      <c r="AX14" s="230">
        <f>'(3) Use of Silver'!D36</f>
        <v>0</v>
      </c>
      <c r="AY14" s="230">
        <f>'(3) Use of Silver'!H36</f>
        <v>0</v>
      </c>
      <c r="AZ14" s="230">
        <f>'(3) Use of Silver'!I36</f>
        <v>0</v>
      </c>
      <c r="BA14" s="230">
        <f>'(3) Use of Silver'!L36</f>
        <v>0</v>
      </c>
      <c r="BB14" s="230">
        <f>'(3) Use of Silver'!M36</f>
        <v>0</v>
      </c>
      <c r="BC14" s="230">
        <f>'(3) Use of Silver'!O36</f>
        <v>0</v>
      </c>
      <c r="BD14" s="230">
        <f>'(3) Use of Silver'!P36</f>
        <v>0</v>
      </c>
      <c r="BE14" s="230">
        <f>'(3) Use of Silver'!Q36</f>
        <v>0</v>
      </c>
      <c r="BF14" s="230">
        <f>'(3) Use of Silver'!D55</f>
        <v>0</v>
      </c>
      <c r="BG14" s="230">
        <f>'(3) Use of Silver'!E55</f>
        <v>0</v>
      </c>
      <c r="BH14" s="230">
        <f>'(3) Use of Silver'!H55</f>
        <v>0</v>
      </c>
      <c r="BI14" s="230">
        <f>'(3) Use of Silver'!I55</f>
        <v>0</v>
      </c>
      <c r="BJ14" s="231">
        <f>'(3) Use of Silver'!D72</f>
        <v>0</v>
      </c>
      <c r="BK14" s="42" t="s">
        <v>109</v>
      </c>
      <c r="BL14" s="99">
        <f>'(4) Workers'!C19</f>
        <v>0</v>
      </c>
      <c r="BM14" s="99">
        <f>'(4) Workers'!D19</f>
        <v>0</v>
      </c>
      <c r="BN14" s="99">
        <f>'(4) Workers'!E19</f>
        <v>0</v>
      </c>
      <c r="BO14" s="99">
        <f>'(4) Workers'!F19</f>
        <v>0</v>
      </c>
      <c r="BP14" s="99">
        <f>'(4) Workers'!G19</f>
        <v>0</v>
      </c>
      <c r="BQ14" s="104">
        <f>'(4) Workers'!H19</f>
        <v>0</v>
      </c>
      <c r="BR14" s="216" t="s">
        <v>294</v>
      </c>
      <c r="BS14" s="99" t="b">
        <v>0</v>
      </c>
      <c r="BT14" s="105">
        <f>'(5) Legislations'!G19</f>
        <v>0</v>
      </c>
      <c r="BU14" s="105">
        <f>'(5) Legislations'!H19</f>
        <v>0</v>
      </c>
      <c r="BV14" s="119"/>
      <c r="BW14" s="105">
        <f>'(5) Legislations'!F56</f>
        <v>0</v>
      </c>
      <c r="BX14" s="105">
        <f>'(5) Legislations'!G56</f>
        <v>0</v>
      </c>
      <c r="BY14" s="119"/>
      <c r="BZ14" s="119"/>
      <c r="CA14" s="119"/>
      <c r="CB14" s="119"/>
      <c r="CC14" s="119"/>
      <c r="CD14" s="119"/>
      <c r="CE14" s="119"/>
      <c r="CF14" s="119"/>
      <c r="CG14" s="119"/>
      <c r="CH14" s="119"/>
      <c r="CI14" s="119"/>
      <c r="CJ14" s="119"/>
      <c r="CK14" s="119"/>
      <c r="CL14" s="105">
        <f>'(6) Impacts'!B184</f>
        <v>0</v>
      </c>
      <c r="CM14" s="105">
        <f>'(6) Impacts'!C184</f>
        <v>0</v>
      </c>
      <c r="CN14" s="105">
        <f>'(6) Impacts'!D184</f>
        <v>0</v>
      </c>
      <c r="CO14" s="105">
        <f>'(6) Impacts'!E184</f>
        <v>0</v>
      </c>
      <c r="CP14" s="105">
        <f>'(6) Impacts'!F184</f>
        <v>0</v>
      </c>
      <c r="CQ14" s="105">
        <f>'(6) Impacts'!G184</f>
        <v>0</v>
      </c>
      <c r="CR14" s="105">
        <f>'(6) Impacts'!H184</f>
        <v>0</v>
      </c>
      <c r="CS14" s="105">
        <f>'(6) Impacts'!I184</f>
        <v>0</v>
      </c>
      <c r="CT14" s="119"/>
      <c r="CU14" s="119"/>
      <c r="CV14" s="119"/>
      <c r="CW14" s="119"/>
      <c r="CX14" s="119"/>
      <c r="CY14" s="119"/>
      <c r="CZ14" s="119"/>
      <c r="DA14" s="119"/>
      <c r="DB14" s="119"/>
      <c r="DC14" s="119"/>
      <c r="DD14" s="119"/>
      <c r="DE14" s="119"/>
      <c r="DF14" s="119"/>
      <c r="DG14" s="119"/>
      <c r="DH14" s="119"/>
      <c r="DI14" s="119"/>
      <c r="DJ14" s="119"/>
      <c r="DK14" s="119"/>
    </row>
    <row r="15" spans="1:115" x14ac:dyDescent="0.3">
      <c r="C15" s="119"/>
      <c r="D15" s="119"/>
      <c r="E15" s="119"/>
      <c r="F15" s="119"/>
      <c r="G15" s="119"/>
      <c r="H15" s="119"/>
      <c r="I15" s="119"/>
      <c r="J15" s="119"/>
      <c r="K15" s="119"/>
      <c r="L15" s="119"/>
      <c r="M15" s="119"/>
      <c r="N15" s="119"/>
      <c r="O15" s="119"/>
      <c r="P15" s="119"/>
      <c r="Q15" s="119"/>
      <c r="R15" s="223" t="s">
        <v>110</v>
      </c>
      <c r="S15" s="228">
        <f>'(2) Volume used'!C18</f>
        <v>0</v>
      </c>
      <c r="T15" s="229">
        <f>'(2) Volume used'!D18</f>
        <v>0</v>
      </c>
      <c r="U15" s="229">
        <f>'(2) Volume used'!E18</f>
        <v>0</v>
      </c>
      <c r="V15" s="229" t="str">
        <f>'(2) Volume used'!F18</f>
        <v/>
      </c>
      <c r="W15" s="228">
        <f>'(2) Volume used'!B38</f>
        <v>0</v>
      </c>
      <c r="X15" s="228">
        <f>'(2) Volume used'!C38</f>
        <v>0</v>
      </c>
      <c r="Y15" s="228">
        <f>'(2) Volume used'!D38</f>
        <v>0</v>
      </c>
      <c r="Z15" s="228">
        <f>'(2) Volume used'!I38</f>
        <v>0</v>
      </c>
      <c r="AA15" s="229">
        <f>'(2) Volume used'!D58</f>
        <v>0</v>
      </c>
      <c r="AB15" s="229">
        <f>'(2) Volume used'!E58</f>
        <v>0</v>
      </c>
      <c r="AC15" s="229">
        <f>'(2) Volume used'!F58</f>
        <v>0</v>
      </c>
      <c r="AD15" s="229">
        <f>'(2) Volume used'!G58</f>
        <v>0</v>
      </c>
      <c r="AE15" s="229">
        <f>'(2) Volume used'!H58</f>
        <v>0</v>
      </c>
      <c r="AF15" s="229">
        <f>'(2) Volume used'!I58</f>
        <v>0</v>
      </c>
      <c r="AG15" s="229">
        <f>'(2) Volume used'!J58</f>
        <v>0</v>
      </c>
      <c r="AH15" s="229">
        <f>'(2) Volume used'!K58</f>
        <v>0</v>
      </c>
      <c r="AI15" s="229">
        <f>'(2) Volume used'!L58</f>
        <v>0</v>
      </c>
      <c r="AJ15" s="229">
        <f>'(2) Volume used'!D77</f>
        <v>0</v>
      </c>
      <c r="AK15" s="229">
        <f>'(2) Volume used'!E77</f>
        <v>0</v>
      </c>
      <c r="AL15" s="229">
        <f>'(2) Volume used'!F77</f>
        <v>0</v>
      </c>
      <c r="AM15" s="229">
        <f>'(2) Volume used'!G77</f>
        <v>0</v>
      </c>
      <c r="AN15" s="229">
        <f>'(2) Volume used'!H77</f>
        <v>0</v>
      </c>
      <c r="AO15" s="229">
        <f>'(2) Volume used'!I77</f>
        <v>0</v>
      </c>
      <c r="AP15" s="229">
        <f>'(2) Volume used'!J77</f>
        <v>0</v>
      </c>
      <c r="AQ15" s="229">
        <f>'(2) Volume used'!K77</f>
        <v>0</v>
      </c>
      <c r="AR15" s="229">
        <f>'(2) Volume used'!L77</f>
        <v>0</v>
      </c>
      <c r="AS15" s="230">
        <f>'(3) Use of Silver'!D18</f>
        <v>0</v>
      </c>
      <c r="AT15" s="230">
        <f>'(3) Use of Silver'!E18</f>
        <v>0</v>
      </c>
      <c r="AU15" s="230">
        <f>'(3) Use of Silver'!F18</f>
        <v>0</v>
      </c>
      <c r="AV15" s="230">
        <f>'(3) Use of Silver'!G18</f>
        <v>0</v>
      </c>
      <c r="AW15" s="230">
        <f>'(3) Use of Silver'!H18</f>
        <v>0</v>
      </c>
      <c r="AX15" s="230">
        <f>'(3) Use of Silver'!D37</f>
        <v>0</v>
      </c>
      <c r="AY15" s="230">
        <f>'(3) Use of Silver'!H37</f>
        <v>0</v>
      </c>
      <c r="AZ15" s="230">
        <f>'(3) Use of Silver'!I37</f>
        <v>0</v>
      </c>
      <c r="BA15" s="230">
        <f>'(3) Use of Silver'!L37</f>
        <v>0</v>
      </c>
      <c r="BB15" s="230">
        <f>'(3) Use of Silver'!M37</f>
        <v>0</v>
      </c>
      <c r="BC15" s="230">
        <f>'(3) Use of Silver'!O37</f>
        <v>0</v>
      </c>
      <c r="BD15" s="230">
        <f>'(3) Use of Silver'!P37</f>
        <v>0</v>
      </c>
      <c r="BE15" s="230">
        <f>'(3) Use of Silver'!Q37</f>
        <v>0</v>
      </c>
      <c r="BF15" s="230">
        <f>'(3) Use of Silver'!D56</f>
        <v>0</v>
      </c>
      <c r="BG15" s="230">
        <f>'(3) Use of Silver'!E56</f>
        <v>0</v>
      </c>
      <c r="BH15" s="230">
        <f>'(3) Use of Silver'!H56</f>
        <v>0</v>
      </c>
      <c r="BI15" s="230">
        <f>'(3) Use of Silver'!I56</f>
        <v>0</v>
      </c>
      <c r="BJ15" s="231">
        <f>'(3) Use of Silver'!D73</f>
        <v>0</v>
      </c>
      <c r="BK15" s="42" t="s">
        <v>110</v>
      </c>
      <c r="BL15" s="99">
        <f>'(4) Workers'!C20</f>
        <v>0</v>
      </c>
      <c r="BM15" s="99">
        <f>'(4) Workers'!D20</f>
        <v>0</v>
      </c>
      <c r="BN15" s="99">
        <f>'(4) Workers'!E20</f>
        <v>0</v>
      </c>
      <c r="BO15" s="99">
        <f>'(4) Workers'!F20</f>
        <v>0</v>
      </c>
      <c r="BP15" s="99">
        <f>'(4) Workers'!G20</f>
        <v>0</v>
      </c>
      <c r="BQ15" s="104">
        <f>'(4) Workers'!H20</f>
        <v>0</v>
      </c>
      <c r="BR15" s="216" t="s">
        <v>408</v>
      </c>
      <c r="BS15" s="99" t="b">
        <v>0</v>
      </c>
      <c r="BT15" s="105">
        <f>'(5) Legislations'!G20</f>
        <v>0</v>
      </c>
      <c r="BU15" s="105">
        <f>'(5) Legislations'!H20</f>
        <v>0</v>
      </c>
      <c r="BV15" s="119"/>
      <c r="BW15" s="105">
        <f>'(5) Legislations'!F57</f>
        <v>0</v>
      </c>
      <c r="BX15" s="105">
        <f>'(5) Legislations'!G57</f>
        <v>0</v>
      </c>
      <c r="BY15" s="119"/>
      <c r="BZ15" s="119"/>
      <c r="CA15" s="119"/>
      <c r="CB15" s="119"/>
      <c r="CC15" s="119"/>
      <c r="CD15" s="119"/>
      <c r="CE15" s="119"/>
      <c r="CF15" s="119"/>
      <c r="CG15" s="119"/>
      <c r="CH15" s="119"/>
      <c r="CI15" s="119"/>
      <c r="CJ15" s="119"/>
      <c r="CK15" s="119"/>
      <c r="CL15" s="105">
        <f>'(6) Impacts'!B185</f>
        <v>0</v>
      </c>
      <c r="CM15" s="105">
        <f>'(6) Impacts'!C185</f>
        <v>0</v>
      </c>
      <c r="CN15" s="105">
        <f>'(6) Impacts'!D185</f>
        <v>0</v>
      </c>
      <c r="CO15" s="105">
        <f>'(6) Impacts'!E185</f>
        <v>0</v>
      </c>
      <c r="CP15" s="105">
        <f>'(6) Impacts'!F185</f>
        <v>0</v>
      </c>
      <c r="CQ15" s="105">
        <f>'(6) Impacts'!G185</f>
        <v>0</v>
      </c>
      <c r="CR15" s="105">
        <f>'(6) Impacts'!H185</f>
        <v>0</v>
      </c>
      <c r="CS15" s="105">
        <f>'(6) Impacts'!I185</f>
        <v>0</v>
      </c>
      <c r="CT15" s="119"/>
      <c r="CU15" s="119"/>
      <c r="CV15" s="119"/>
      <c r="CW15" s="119"/>
      <c r="CX15" s="119"/>
      <c r="CY15" s="119"/>
      <c r="CZ15" s="119"/>
      <c r="DA15" s="119"/>
      <c r="DB15" s="119"/>
      <c r="DC15" s="119"/>
      <c r="DD15" s="119"/>
      <c r="DE15" s="119"/>
      <c r="DF15" s="119"/>
      <c r="DG15" s="119"/>
      <c r="DH15" s="119"/>
      <c r="DI15" s="119"/>
      <c r="DJ15" s="119"/>
      <c r="DK15" s="119"/>
    </row>
    <row r="16" spans="1:115" x14ac:dyDescent="0.3">
      <c r="C16" s="119"/>
      <c r="D16" s="119"/>
      <c r="E16" s="119"/>
      <c r="F16" s="119"/>
      <c r="G16" s="119"/>
      <c r="H16" s="119"/>
      <c r="I16" s="119"/>
      <c r="J16" s="119"/>
      <c r="K16" s="119"/>
      <c r="L16" s="119"/>
      <c r="M16" s="119"/>
      <c r="N16" s="119"/>
      <c r="O16" s="119"/>
      <c r="P16" s="119"/>
      <c r="Q16" s="119"/>
      <c r="R16" s="223" t="s">
        <v>111</v>
      </c>
      <c r="S16" s="228">
        <f>'(2) Volume used'!C19</f>
        <v>0</v>
      </c>
      <c r="T16" s="229">
        <f>'(2) Volume used'!D19</f>
        <v>0</v>
      </c>
      <c r="U16" s="229">
        <f>'(2) Volume used'!E19</f>
        <v>0</v>
      </c>
      <c r="V16" s="229" t="str">
        <f>'(2) Volume used'!F19</f>
        <v/>
      </c>
      <c r="W16" s="228">
        <f>'(2) Volume used'!B39</f>
        <v>0</v>
      </c>
      <c r="X16" s="228">
        <f>'(2) Volume used'!C39</f>
        <v>0</v>
      </c>
      <c r="Y16" s="228">
        <f>'(2) Volume used'!D39</f>
        <v>0</v>
      </c>
      <c r="Z16" s="228">
        <f>'(2) Volume used'!I39</f>
        <v>0</v>
      </c>
      <c r="AA16" s="229">
        <f>'(2) Volume used'!D59</f>
        <v>0</v>
      </c>
      <c r="AB16" s="229">
        <f>'(2) Volume used'!E59</f>
        <v>0</v>
      </c>
      <c r="AC16" s="229">
        <f>'(2) Volume used'!F59</f>
        <v>0</v>
      </c>
      <c r="AD16" s="229">
        <f>'(2) Volume used'!G59</f>
        <v>0</v>
      </c>
      <c r="AE16" s="229">
        <f>'(2) Volume used'!H59</f>
        <v>0</v>
      </c>
      <c r="AF16" s="229">
        <f>'(2) Volume used'!I59</f>
        <v>0</v>
      </c>
      <c r="AG16" s="229">
        <f>'(2) Volume used'!J59</f>
        <v>0</v>
      </c>
      <c r="AH16" s="229">
        <f>'(2) Volume used'!K59</f>
        <v>0</v>
      </c>
      <c r="AI16" s="229">
        <f>'(2) Volume used'!L59</f>
        <v>0</v>
      </c>
      <c r="AJ16" s="229">
        <f>'(2) Volume used'!D78</f>
        <v>0</v>
      </c>
      <c r="AK16" s="229">
        <f>'(2) Volume used'!E78</f>
        <v>0</v>
      </c>
      <c r="AL16" s="229">
        <f>'(2) Volume used'!F78</f>
        <v>0</v>
      </c>
      <c r="AM16" s="229">
        <f>'(2) Volume used'!G78</f>
        <v>0</v>
      </c>
      <c r="AN16" s="229">
        <f>'(2) Volume used'!H78</f>
        <v>0</v>
      </c>
      <c r="AO16" s="229">
        <f>'(2) Volume used'!I78</f>
        <v>0</v>
      </c>
      <c r="AP16" s="229">
        <f>'(2) Volume used'!J78</f>
        <v>0</v>
      </c>
      <c r="AQ16" s="229">
        <f>'(2) Volume used'!K78</f>
        <v>0</v>
      </c>
      <c r="AR16" s="229">
        <f>'(2) Volume used'!L78</f>
        <v>0</v>
      </c>
      <c r="AS16" s="230">
        <f>'(3) Use of Silver'!D19</f>
        <v>0</v>
      </c>
      <c r="AT16" s="230">
        <f>'(3) Use of Silver'!E19</f>
        <v>0</v>
      </c>
      <c r="AU16" s="230">
        <f>'(3) Use of Silver'!F19</f>
        <v>0</v>
      </c>
      <c r="AV16" s="230">
        <f>'(3) Use of Silver'!G19</f>
        <v>0</v>
      </c>
      <c r="AW16" s="230">
        <f>'(3) Use of Silver'!H19</f>
        <v>0</v>
      </c>
      <c r="AX16" s="230">
        <f>'(3) Use of Silver'!D38</f>
        <v>0</v>
      </c>
      <c r="AY16" s="230">
        <f>'(3) Use of Silver'!H38</f>
        <v>0</v>
      </c>
      <c r="AZ16" s="230">
        <f>'(3) Use of Silver'!I38</f>
        <v>0</v>
      </c>
      <c r="BA16" s="230">
        <f>'(3) Use of Silver'!L38</f>
        <v>0</v>
      </c>
      <c r="BB16" s="230">
        <f>'(3) Use of Silver'!M38</f>
        <v>0</v>
      </c>
      <c r="BC16" s="230">
        <f>'(3) Use of Silver'!O38</f>
        <v>0</v>
      </c>
      <c r="BD16" s="230">
        <f>'(3) Use of Silver'!P38</f>
        <v>0</v>
      </c>
      <c r="BE16" s="230">
        <f>'(3) Use of Silver'!Q38</f>
        <v>0</v>
      </c>
      <c r="BF16" s="230">
        <f>'(3) Use of Silver'!D57</f>
        <v>0</v>
      </c>
      <c r="BG16" s="230">
        <f>'(3) Use of Silver'!E57</f>
        <v>0</v>
      </c>
      <c r="BH16" s="230">
        <f>'(3) Use of Silver'!H57</f>
        <v>0</v>
      </c>
      <c r="BI16" s="230">
        <f>'(3) Use of Silver'!I57</f>
        <v>0</v>
      </c>
      <c r="BJ16" s="231">
        <f>'(3) Use of Silver'!D74</f>
        <v>0</v>
      </c>
      <c r="BK16" s="42" t="s">
        <v>111</v>
      </c>
      <c r="BL16" s="99">
        <f>'(4) Workers'!C21</f>
        <v>0</v>
      </c>
      <c r="BM16" s="99">
        <f>'(4) Workers'!D21</f>
        <v>0</v>
      </c>
      <c r="BN16" s="99">
        <f>'(4) Workers'!E21</f>
        <v>0</v>
      </c>
      <c r="BO16" s="99">
        <f>'(4) Workers'!F21</f>
        <v>0</v>
      </c>
      <c r="BP16" s="99">
        <f>'(4) Workers'!G21</f>
        <v>0</v>
      </c>
      <c r="BQ16" s="104">
        <f>'(4) Workers'!H21</f>
        <v>0</v>
      </c>
      <c r="BR16" s="216" t="s">
        <v>409</v>
      </c>
      <c r="BS16" s="99" t="b">
        <v>0</v>
      </c>
      <c r="BT16" s="105">
        <f>'(5) Legislations'!G21</f>
        <v>0</v>
      </c>
      <c r="BU16" s="105">
        <f>'(5) Legislations'!H21</f>
        <v>0</v>
      </c>
      <c r="BV16" s="119"/>
      <c r="BW16" s="105">
        <f>'(5) Legislations'!F58</f>
        <v>0</v>
      </c>
      <c r="BX16" s="105">
        <f>'(5) Legislations'!G58</f>
        <v>0</v>
      </c>
      <c r="BY16" s="119"/>
      <c r="BZ16" s="119"/>
      <c r="CA16" s="119"/>
      <c r="CB16" s="119"/>
      <c r="CC16" s="119"/>
      <c r="CD16" s="119"/>
      <c r="CE16" s="119"/>
      <c r="CF16" s="119"/>
      <c r="CG16" s="119"/>
      <c r="CH16" s="119"/>
      <c r="CI16" s="119"/>
      <c r="CJ16" s="119"/>
      <c r="CK16" s="119"/>
      <c r="CL16" s="105">
        <f>'(6) Impacts'!B186</f>
        <v>0</v>
      </c>
      <c r="CM16" s="105">
        <f>'(6) Impacts'!C186</f>
        <v>0</v>
      </c>
      <c r="CN16" s="105">
        <f>'(6) Impacts'!D186</f>
        <v>0</v>
      </c>
      <c r="CO16" s="105">
        <f>'(6) Impacts'!E186</f>
        <v>0</v>
      </c>
      <c r="CP16" s="105">
        <f>'(6) Impacts'!F186</f>
        <v>0</v>
      </c>
      <c r="CQ16" s="105">
        <f>'(6) Impacts'!G186</f>
        <v>0</v>
      </c>
      <c r="CR16" s="105">
        <f>'(6) Impacts'!H186</f>
        <v>0</v>
      </c>
      <c r="CS16" s="105">
        <f>'(6) Impacts'!I186</f>
        <v>0</v>
      </c>
      <c r="CT16" s="119"/>
      <c r="CU16" s="119"/>
      <c r="CV16" s="119"/>
      <c r="CW16" s="119"/>
      <c r="CX16" s="119"/>
      <c r="CY16" s="119"/>
      <c r="CZ16" s="119"/>
      <c r="DA16" s="119"/>
      <c r="DB16" s="119"/>
      <c r="DC16" s="119"/>
      <c r="DD16" s="119"/>
      <c r="DE16" s="119"/>
      <c r="DF16" s="119"/>
      <c r="DG16" s="119"/>
      <c r="DH16" s="119"/>
      <c r="DI16" s="119"/>
      <c r="DJ16" s="119"/>
      <c r="DK16" s="119"/>
    </row>
    <row r="17" spans="3:115" ht="27.75" customHeight="1" x14ac:dyDescent="0.3">
      <c r="C17" s="119"/>
      <c r="D17" s="119"/>
      <c r="E17" s="119"/>
      <c r="F17" s="119"/>
      <c r="G17" s="119"/>
      <c r="H17" s="119"/>
      <c r="I17" s="119"/>
      <c r="J17" s="119"/>
      <c r="K17" s="119"/>
      <c r="L17" s="119"/>
      <c r="M17" s="119"/>
      <c r="N17" s="119"/>
      <c r="O17" s="119"/>
      <c r="P17" s="119"/>
      <c r="Q17" s="119"/>
      <c r="R17" s="119"/>
      <c r="S17" s="119"/>
      <c r="T17" s="119"/>
      <c r="U17" s="119"/>
      <c r="V17" s="119"/>
      <c r="W17" s="228">
        <f>'(2) Volume used'!B40</f>
        <v>0</v>
      </c>
      <c r="X17" s="228">
        <f>'(2) Volume used'!C40</f>
        <v>0</v>
      </c>
      <c r="Y17" s="228">
        <f>'(2) Volume used'!D40</f>
        <v>0</v>
      </c>
      <c r="Z17" s="228">
        <f>'(2) Volume used'!I40</f>
        <v>0</v>
      </c>
      <c r="AA17" s="229">
        <f>'(2) Volume used'!D60</f>
        <v>0</v>
      </c>
      <c r="AB17" s="229">
        <f>'(2) Volume used'!E60</f>
        <v>0</v>
      </c>
      <c r="AC17" s="229">
        <f>'(2) Volume used'!F60</f>
        <v>0</v>
      </c>
      <c r="AD17" s="229">
        <f>'(2) Volume used'!G60</f>
        <v>0</v>
      </c>
      <c r="AE17" s="229">
        <f>'(2) Volume used'!H60</f>
        <v>0</v>
      </c>
      <c r="AF17" s="229">
        <f>'(2) Volume used'!I60</f>
        <v>0</v>
      </c>
      <c r="AG17" s="229">
        <f>'(2) Volume used'!J60</f>
        <v>0</v>
      </c>
      <c r="AH17" s="229">
        <f>'(2) Volume used'!K60</f>
        <v>0</v>
      </c>
      <c r="AI17" s="229">
        <f>'(2) Volume used'!L60</f>
        <v>0</v>
      </c>
      <c r="AJ17" s="229">
        <f>'(2) Volume used'!D79</f>
        <v>0</v>
      </c>
      <c r="AK17" s="229">
        <f>'(2) Volume used'!E79</f>
        <v>0</v>
      </c>
      <c r="AL17" s="229">
        <f>'(2) Volume used'!F79</f>
        <v>0</v>
      </c>
      <c r="AM17" s="229">
        <f>'(2) Volume used'!G79</f>
        <v>0</v>
      </c>
      <c r="AN17" s="229">
        <f>'(2) Volume used'!H79</f>
        <v>0</v>
      </c>
      <c r="AO17" s="229">
        <f>'(2) Volume used'!I79</f>
        <v>0</v>
      </c>
      <c r="AP17" s="229">
        <f>'(2) Volume used'!J79</f>
        <v>0</v>
      </c>
      <c r="AQ17" s="229">
        <f>'(2) Volume used'!K79</f>
        <v>0</v>
      </c>
      <c r="AR17" s="229">
        <f>'(2) Volume used'!L79</f>
        <v>0</v>
      </c>
      <c r="AS17" s="230">
        <f>'(3) Use of Silver'!D20</f>
        <v>0</v>
      </c>
      <c r="AT17" s="230">
        <f>'(3) Use of Silver'!E20</f>
        <v>0</v>
      </c>
      <c r="AU17" s="230">
        <f>'(3) Use of Silver'!F20</f>
        <v>0</v>
      </c>
      <c r="AV17" s="230">
        <f>'(3) Use of Silver'!G20</f>
        <v>0</v>
      </c>
      <c r="AW17" s="230">
        <f>'(3) Use of Silver'!H20</f>
        <v>0</v>
      </c>
      <c r="AX17" s="230">
        <f>'(3) Use of Silver'!D39</f>
        <v>0</v>
      </c>
      <c r="AY17" s="230">
        <f>'(3) Use of Silver'!H39</f>
        <v>0</v>
      </c>
      <c r="AZ17" s="230">
        <f>'(3) Use of Silver'!I39</f>
        <v>0</v>
      </c>
      <c r="BA17" s="230">
        <f>'(3) Use of Silver'!L39</f>
        <v>0</v>
      </c>
      <c r="BB17" s="230">
        <f>'(3) Use of Silver'!M39</f>
        <v>0</v>
      </c>
      <c r="BC17" s="230">
        <f>'(3) Use of Silver'!O39</f>
        <v>0</v>
      </c>
      <c r="BD17" s="230">
        <f>'(3) Use of Silver'!P39</f>
        <v>0</v>
      </c>
      <c r="BE17" s="230">
        <f>'(3) Use of Silver'!Q39</f>
        <v>0</v>
      </c>
      <c r="BF17" s="230">
        <f>'(3) Use of Silver'!D58</f>
        <v>0</v>
      </c>
      <c r="BG17" s="230">
        <f>'(3) Use of Silver'!E58</f>
        <v>0</v>
      </c>
      <c r="BH17" s="230">
        <f>'(3) Use of Silver'!H58</f>
        <v>0</v>
      </c>
      <c r="BI17" s="230">
        <f>'(3) Use of Silver'!I58</f>
        <v>0</v>
      </c>
      <c r="BJ17" s="231">
        <f>'(3) Use of Silver'!D75</f>
        <v>0</v>
      </c>
      <c r="BK17" s="119"/>
      <c r="BL17" s="119"/>
      <c r="BM17" s="119"/>
      <c r="BN17" s="119"/>
      <c r="BO17" s="119"/>
      <c r="BP17" s="119"/>
      <c r="BQ17" s="119"/>
      <c r="BR17" s="216" t="s">
        <v>410</v>
      </c>
      <c r="BS17" s="99" t="b">
        <v>0</v>
      </c>
      <c r="BT17" s="105">
        <f>'(5) Legislations'!G22</f>
        <v>0</v>
      </c>
      <c r="BU17" s="105">
        <f>'(5) Legislations'!H22</f>
        <v>0</v>
      </c>
      <c r="BV17" s="119"/>
      <c r="BW17" s="105">
        <f>'(5) Legislations'!F59</f>
        <v>0</v>
      </c>
      <c r="BX17" s="105">
        <f>'(5) Legislations'!G59</f>
        <v>0</v>
      </c>
      <c r="BY17" s="119"/>
      <c r="BZ17" s="119"/>
      <c r="CA17" s="119"/>
      <c r="CB17" s="119"/>
      <c r="CC17" s="119"/>
      <c r="CD17" s="119"/>
      <c r="CE17" s="119"/>
      <c r="CF17" s="119"/>
      <c r="CG17" s="119"/>
      <c r="CH17" s="119"/>
      <c r="CI17" s="119"/>
      <c r="CJ17" s="119"/>
      <c r="CK17" s="119"/>
      <c r="CL17" s="105">
        <f>'(6) Impacts'!B187</f>
        <v>0</v>
      </c>
      <c r="CM17" s="105">
        <f>'(6) Impacts'!C187</f>
        <v>0</v>
      </c>
      <c r="CN17" s="105">
        <f>'(6) Impacts'!D187</f>
        <v>0</v>
      </c>
      <c r="CO17" s="105">
        <f>'(6) Impacts'!E187</f>
        <v>0</v>
      </c>
      <c r="CP17" s="105">
        <f>'(6) Impacts'!F187</f>
        <v>0</v>
      </c>
      <c r="CQ17" s="105">
        <f>'(6) Impacts'!G187</f>
        <v>0</v>
      </c>
      <c r="CR17" s="105">
        <f>'(6) Impacts'!H187</f>
        <v>0</v>
      </c>
      <c r="CS17" s="105">
        <f>'(6) Impacts'!I187</f>
        <v>0</v>
      </c>
      <c r="CT17" s="119"/>
      <c r="CU17" s="119"/>
      <c r="CV17" s="119"/>
      <c r="CW17" s="119"/>
      <c r="CX17" s="119"/>
      <c r="CY17" s="119"/>
      <c r="CZ17" s="119"/>
      <c r="DA17" s="119"/>
      <c r="DB17" s="119"/>
      <c r="DC17" s="119"/>
      <c r="DD17" s="119"/>
      <c r="DE17" s="119"/>
      <c r="DF17" s="119"/>
      <c r="DG17" s="119"/>
      <c r="DH17" s="119"/>
      <c r="DI17" s="119"/>
      <c r="DJ17" s="119"/>
      <c r="DK17" s="119"/>
    </row>
    <row r="18" spans="3:115" x14ac:dyDescent="0.3">
      <c r="C18" s="119"/>
      <c r="D18" s="119"/>
      <c r="E18" s="119"/>
      <c r="F18" s="119"/>
      <c r="G18" s="119"/>
      <c r="H18" s="119"/>
      <c r="I18" s="119"/>
      <c r="J18" s="119"/>
      <c r="K18" s="119"/>
      <c r="L18" s="119"/>
      <c r="M18" s="119"/>
      <c r="N18" s="119"/>
      <c r="O18" s="119"/>
      <c r="P18" s="119"/>
      <c r="Q18" s="119"/>
      <c r="R18" s="119"/>
      <c r="S18" s="119"/>
      <c r="T18" s="119"/>
      <c r="U18" s="119"/>
      <c r="V18" s="119"/>
      <c r="W18" s="119"/>
      <c r="X18" s="119"/>
      <c r="Y18" s="119"/>
      <c r="Z18" s="119"/>
      <c r="AA18" s="119"/>
      <c r="AB18" s="119"/>
      <c r="AC18" s="119"/>
      <c r="AD18" s="119"/>
      <c r="AE18" s="119"/>
      <c r="AF18" s="119"/>
      <c r="AG18" s="119"/>
      <c r="AH18" s="119"/>
      <c r="AI18" s="119"/>
      <c r="AJ18" s="119"/>
      <c r="AK18" s="119"/>
      <c r="AL18" s="119"/>
      <c r="AM18" s="119"/>
      <c r="AN18" s="119"/>
      <c r="AO18" s="119"/>
      <c r="AP18" s="119"/>
      <c r="AQ18" s="119"/>
      <c r="AR18" s="119"/>
      <c r="AS18" s="119"/>
      <c r="AT18" s="119"/>
      <c r="AU18" s="119"/>
      <c r="AV18" s="119"/>
      <c r="AW18" s="119"/>
      <c r="AX18" s="119"/>
      <c r="AY18" s="119"/>
      <c r="AZ18" s="119"/>
      <c r="BA18" s="119"/>
      <c r="BB18" s="119"/>
      <c r="BC18" s="119"/>
      <c r="BD18" s="119"/>
      <c r="BE18" s="119"/>
      <c r="BF18" s="119"/>
      <c r="BG18" s="119"/>
      <c r="BH18" s="119"/>
      <c r="BI18" s="119"/>
      <c r="BJ18" s="119"/>
      <c r="BK18" s="119"/>
      <c r="BL18" s="119"/>
      <c r="BM18" s="119"/>
      <c r="BN18" s="119"/>
      <c r="BO18" s="119"/>
      <c r="BP18" s="119"/>
      <c r="BQ18" s="119"/>
      <c r="BR18" s="216" t="s">
        <v>489</v>
      </c>
      <c r="BS18" s="99" t="b">
        <v>0</v>
      </c>
      <c r="BT18" s="105">
        <f>'(5) Legislations'!G23</f>
        <v>0</v>
      </c>
      <c r="BU18" s="105">
        <f>'(5) Legislations'!H23</f>
        <v>0</v>
      </c>
      <c r="BV18" s="119"/>
      <c r="BW18" s="105">
        <f>'(5) Legislations'!F60</f>
        <v>0</v>
      </c>
      <c r="BX18" s="105">
        <f>'(5) Legislations'!G60</f>
        <v>0</v>
      </c>
      <c r="BY18" s="119"/>
      <c r="BZ18" s="119"/>
      <c r="CA18" s="119"/>
      <c r="CB18" s="119"/>
      <c r="CC18" s="119"/>
      <c r="CD18" s="119"/>
      <c r="CE18" s="119"/>
      <c r="CF18" s="119"/>
      <c r="CG18" s="119"/>
      <c r="CH18" s="119"/>
      <c r="CI18" s="119"/>
      <c r="CJ18" s="119"/>
      <c r="CK18" s="119"/>
      <c r="CL18" s="119"/>
      <c r="CM18" s="119"/>
      <c r="CN18" s="119"/>
      <c r="CO18" s="119"/>
      <c r="CP18" s="119"/>
      <c r="CQ18" s="119"/>
      <c r="CR18" s="119"/>
      <c r="CS18" s="119"/>
      <c r="CT18" s="119"/>
      <c r="CU18" s="119"/>
      <c r="CV18" s="119"/>
      <c r="CW18" s="119"/>
      <c r="CX18" s="119"/>
      <c r="CY18" s="119"/>
      <c r="CZ18" s="119"/>
      <c r="DA18" s="119"/>
      <c r="DB18" s="119"/>
      <c r="DC18" s="119"/>
      <c r="DD18" s="119"/>
      <c r="DE18" s="119"/>
      <c r="DF18" s="119"/>
      <c r="DG18" s="119"/>
      <c r="DH18" s="119"/>
      <c r="DI18" s="119"/>
      <c r="DJ18" s="119"/>
      <c r="DK18" s="119"/>
    </row>
    <row r="19" spans="3:115" x14ac:dyDescent="0.3">
      <c r="C19" s="119"/>
      <c r="D19" s="119"/>
      <c r="E19" s="119"/>
      <c r="F19" s="119"/>
      <c r="G19" s="119"/>
      <c r="H19" s="119"/>
      <c r="I19" s="119"/>
      <c r="J19" s="119"/>
      <c r="K19" s="119"/>
      <c r="L19" s="119"/>
      <c r="M19" s="119"/>
      <c r="N19" s="119"/>
      <c r="O19" s="119"/>
      <c r="P19" s="119"/>
      <c r="Q19" s="119"/>
      <c r="R19" s="119"/>
      <c r="S19" s="119"/>
      <c r="T19" s="119"/>
      <c r="U19" s="119"/>
      <c r="V19" s="119"/>
      <c r="W19" s="119"/>
      <c r="X19" s="119"/>
      <c r="Y19" s="119"/>
      <c r="Z19" s="119"/>
      <c r="AA19" s="119"/>
      <c r="AB19" s="119"/>
      <c r="AC19" s="119"/>
      <c r="AD19" s="119"/>
      <c r="AE19" s="119"/>
      <c r="AF19" s="119"/>
      <c r="AG19" s="119"/>
      <c r="AH19" s="119"/>
      <c r="AI19" s="119"/>
      <c r="AJ19" s="119"/>
      <c r="AK19" s="119"/>
      <c r="AL19" s="119"/>
      <c r="AM19" s="119"/>
      <c r="AN19" s="119"/>
      <c r="AO19" s="119"/>
      <c r="AP19" s="119"/>
      <c r="AQ19" s="119"/>
      <c r="AR19" s="119"/>
      <c r="AS19" s="119"/>
      <c r="AT19" s="119"/>
      <c r="AU19" s="119"/>
      <c r="AV19" s="119"/>
      <c r="AW19" s="119"/>
      <c r="AX19" s="119"/>
      <c r="AY19" s="119"/>
      <c r="AZ19" s="119"/>
      <c r="BA19" s="119"/>
      <c r="BB19" s="119"/>
      <c r="BC19" s="119"/>
      <c r="BD19" s="119"/>
      <c r="BE19" s="119"/>
      <c r="BF19" s="119"/>
      <c r="BG19" s="119"/>
      <c r="BH19" s="119"/>
      <c r="BI19" s="119"/>
      <c r="BJ19" s="119"/>
      <c r="BK19" s="119"/>
      <c r="BL19" s="119"/>
      <c r="BM19" s="119"/>
      <c r="BN19" s="119"/>
      <c r="BO19" s="119"/>
      <c r="BP19" s="119"/>
      <c r="BQ19" s="119"/>
      <c r="BR19" s="216" t="s">
        <v>491</v>
      </c>
      <c r="BS19" s="99" t="b">
        <v>0</v>
      </c>
      <c r="BT19" s="105">
        <f>'(5) Legislations'!G24</f>
        <v>0</v>
      </c>
      <c r="BU19" s="105">
        <f>'(5) Legislations'!H24</f>
        <v>0</v>
      </c>
      <c r="BV19" s="119"/>
      <c r="BW19" s="105">
        <f>'(5) Legislations'!F61</f>
        <v>0</v>
      </c>
      <c r="BX19" s="105">
        <f>'(5) Legislations'!G61</f>
        <v>0</v>
      </c>
      <c r="BY19" s="119"/>
      <c r="BZ19" s="119"/>
      <c r="CA19" s="119"/>
      <c r="CB19" s="119"/>
      <c r="CC19" s="119"/>
      <c r="CD19" s="119"/>
      <c r="CE19" s="119"/>
      <c r="CF19" s="119"/>
      <c r="CG19" s="119"/>
      <c r="CH19" s="119"/>
      <c r="CI19" s="119"/>
      <c r="CJ19" s="119"/>
      <c r="CK19" s="119"/>
      <c r="CL19" s="119"/>
      <c r="CM19" s="119"/>
      <c r="CN19" s="119"/>
      <c r="CO19" s="119"/>
      <c r="CP19" s="119"/>
      <c r="CQ19" s="119"/>
      <c r="CR19" s="119"/>
      <c r="CS19" s="119"/>
      <c r="CT19" s="119"/>
      <c r="CU19" s="119"/>
      <c r="CV19" s="119"/>
      <c r="CW19" s="119"/>
      <c r="CX19" s="119"/>
      <c r="CY19" s="119"/>
      <c r="CZ19" s="119"/>
      <c r="DA19" s="119"/>
      <c r="DB19" s="119"/>
      <c r="DC19" s="119"/>
      <c r="DD19" s="119"/>
      <c r="DE19" s="119"/>
      <c r="DF19" s="119"/>
      <c r="DG19" s="119"/>
      <c r="DH19" s="119"/>
      <c r="DI19" s="119"/>
      <c r="DJ19" s="119"/>
      <c r="DK19" s="119"/>
    </row>
    <row r="20" spans="3:115" x14ac:dyDescent="0.3">
      <c r="C20" s="119"/>
      <c r="D20" s="119"/>
      <c r="E20" s="119"/>
      <c r="F20" s="119"/>
      <c r="G20" s="119"/>
      <c r="H20" s="119"/>
      <c r="I20" s="119"/>
      <c r="J20" s="119"/>
      <c r="K20" s="119"/>
      <c r="L20" s="119"/>
      <c r="M20" s="119"/>
      <c r="N20" s="119"/>
      <c r="O20" s="119"/>
      <c r="P20" s="119"/>
      <c r="Q20" s="119"/>
      <c r="R20" s="119"/>
      <c r="S20" s="119"/>
      <c r="T20" s="119"/>
      <c r="U20" s="119"/>
      <c r="V20" s="119"/>
      <c r="W20" s="119"/>
      <c r="X20" s="119"/>
      <c r="Y20" s="119"/>
      <c r="Z20" s="119"/>
      <c r="AA20" s="119"/>
      <c r="AB20" s="119"/>
      <c r="AC20" s="119"/>
      <c r="AD20" s="119"/>
      <c r="AE20" s="119"/>
      <c r="AF20" s="119"/>
      <c r="AG20" s="119"/>
      <c r="AH20" s="119"/>
      <c r="AI20" s="119"/>
      <c r="AJ20" s="119"/>
      <c r="AK20" s="119"/>
      <c r="AL20" s="119"/>
      <c r="AM20" s="119"/>
      <c r="AN20" s="119"/>
      <c r="AO20" s="119"/>
      <c r="AP20" s="119"/>
      <c r="AQ20" s="119"/>
      <c r="AR20" s="119"/>
      <c r="AS20" s="119"/>
      <c r="AT20" s="119"/>
      <c r="AU20" s="119"/>
      <c r="AV20" s="119"/>
      <c r="AW20" s="119"/>
      <c r="AX20" s="119"/>
      <c r="AY20" s="119"/>
      <c r="AZ20" s="119"/>
      <c r="BA20" s="119"/>
      <c r="BB20" s="119"/>
      <c r="BC20" s="119"/>
      <c r="BD20" s="119"/>
      <c r="BE20" s="119"/>
      <c r="BF20" s="119"/>
      <c r="BG20" s="119"/>
      <c r="BH20" s="119"/>
      <c r="BI20" s="119"/>
      <c r="BJ20" s="119"/>
      <c r="BK20" s="119"/>
      <c r="BL20" s="119"/>
      <c r="BM20" s="119"/>
      <c r="BN20" s="119"/>
      <c r="BO20" s="119"/>
      <c r="BP20" s="119"/>
      <c r="BQ20" s="119"/>
      <c r="BR20" s="216" t="s">
        <v>221</v>
      </c>
      <c r="BS20" s="99" t="b">
        <v>0</v>
      </c>
      <c r="BT20" s="105">
        <f>'(5) Legislations'!G25</f>
        <v>0</v>
      </c>
      <c r="BU20" s="105">
        <f>'(5) Legislations'!H25</f>
        <v>0</v>
      </c>
      <c r="BV20" s="119"/>
      <c r="BW20" s="105">
        <f>'(5) Legislations'!F62</f>
        <v>0</v>
      </c>
      <c r="BX20" s="105">
        <f>'(5) Legislations'!G62</f>
        <v>0</v>
      </c>
      <c r="BY20" s="119"/>
      <c r="BZ20" s="119"/>
      <c r="CA20" s="119"/>
      <c r="CB20" s="119"/>
      <c r="CC20" s="119"/>
      <c r="CD20" s="119"/>
      <c r="CE20" s="119"/>
      <c r="CF20" s="119"/>
      <c r="CG20" s="119"/>
      <c r="CH20" s="119"/>
      <c r="CI20" s="119"/>
      <c r="CJ20" s="119"/>
      <c r="CK20" s="119"/>
      <c r="CL20" s="119"/>
      <c r="CM20" s="119"/>
      <c r="CN20" s="119"/>
      <c r="CO20" s="119"/>
      <c r="CP20" s="119"/>
      <c r="CQ20" s="119"/>
      <c r="CR20" s="119"/>
      <c r="CS20" s="119"/>
      <c r="CT20" s="119"/>
      <c r="CU20" s="119"/>
      <c r="CV20" s="119"/>
      <c r="CW20" s="119"/>
      <c r="CX20" s="119"/>
      <c r="CY20" s="119"/>
      <c r="CZ20" s="119"/>
      <c r="DA20" s="119"/>
      <c r="DB20" s="119"/>
      <c r="DC20" s="119"/>
      <c r="DD20" s="119"/>
      <c r="DE20" s="119"/>
      <c r="DF20" s="119"/>
      <c r="DG20" s="119"/>
      <c r="DH20" s="119"/>
      <c r="DI20" s="119"/>
      <c r="DJ20" s="119"/>
      <c r="DK20" s="119"/>
    </row>
    <row r="21" spans="3:115" ht="30" x14ac:dyDescent="0.3">
      <c r="C21" s="119"/>
      <c r="D21" s="119"/>
      <c r="E21" s="119"/>
      <c r="F21" s="119"/>
      <c r="G21" s="119"/>
      <c r="H21" s="119"/>
      <c r="I21" s="119"/>
      <c r="J21" s="119"/>
      <c r="K21" s="119"/>
      <c r="L21" s="119"/>
      <c r="M21" s="119"/>
      <c r="N21" s="119"/>
      <c r="O21" s="119"/>
      <c r="P21" s="119"/>
      <c r="Q21" s="119"/>
      <c r="R21" s="119"/>
      <c r="S21" s="119"/>
      <c r="T21" s="119"/>
      <c r="U21" s="119"/>
      <c r="V21" s="119"/>
      <c r="W21" s="119"/>
      <c r="X21" s="119"/>
      <c r="Y21" s="119"/>
      <c r="Z21" s="119"/>
      <c r="AA21" s="119"/>
      <c r="AB21" s="119"/>
      <c r="AC21" s="119"/>
      <c r="AD21" s="119"/>
      <c r="AE21" s="119"/>
      <c r="AF21" s="119"/>
      <c r="AG21" s="119"/>
      <c r="AH21" s="119"/>
      <c r="AI21" s="119"/>
      <c r="AJ21" s="119"/>
      <c r="AK21" s="119"/>
      <c r="AL21" s="119"/>
      <c r="AM21" s="119"/>
      <c r="AN21" s="119"/>
      <c r="AO21" s="119"/>
      <c r="AP21" s="119"/>
      <c r="AQ21" s="119"/>
      <c r="AR21" s="119"/>
      <c r="AS21" s="119"/>
      <c r="AT21" s="119"/>
      <c r="AU21" s="119"/>
      <c r="AV21" s="119"/>
      <c r="AW21" s="119"/>
      <c r="AX21" s="119"/>
      <c r="AY21" s="119"/>
      <c r="AZ21" s="119"/>
      <c r="BA21" s="119"/>
      <c r="BB21" s="119"/>
      <c r="BC21" s="119"/>
      <c r="BD21" s="119"/>
      <c r="BE21" s="119"/>
      <c r="BF21" s="119"/>
      <c r="BG21" s="119"/>
      <c r="BH21" s="119"/>
      <c r="BI21" s="119"/>
      <c r="BJ21" s="119"/>
      <c r="BK21" s="119"/>
      <c r="BL21" s="119"/>
      <c r="BM21" s="119"/>
      <c r="BN21" s="119"/>
      <c r="BO21" s="119"/>
      <c r="BP21" s="119"/>
      <c r="BQ21" s="119"/>
      <c r="BR21" s="216" t="s">
        <v>411</v>
      </c>
      <c r="BS21" s="99" t="b">
        <v>0</v>
      </c>
      <c r="BT21" s="105">
        <f>'(5) Legislations'!G26</f>
        <v>0</v>
      </c>
      <c r="BU21" s="105">
        <f>'(5) Legislations'!H26</f>
        <v>0</v>
      </c>
      <c r="BV21" s="119"/>
      <c r="BW21" s="105">
        <f>'(5) Legislations'!F63</f>
        <v>0</v>
      </c>
      <c r="BX21" s="105">
        <f>'(5) Legislations'!G63</f>
        <v>0</v>
      </c>
      <c r="BY21" s="119"/>
      <c r="BZ21" s="119"/>
      <c r="CA21" s="119"/>
      <c r="CB21" s="119"/>
      <c r="CC21" s="119"/>
      <c r="CD21" s="119"/>
      <c r="CE21" s="119"/>
      <c r="CF21" s="119"/>
      <c r="CG21" s="119"/>
      <c r="CH21" s="119"/>
      <c r="CI21" s="119"/>
      <c r="CJ21" s="119"/>
      <c r="CK21" s="119"/>
      <c r="CL21" s="119"/>
      <c r="CM21" s="119"/>
      <c r="CN21" s="119"/>
      <c r="CO21" s="119"/>
      <c r="CP21" s="119"/>
      <c r="CQ21" s="119"/>
      <c r="CR21" s="119"/>
      <c r="CS21" s="119"/>
      <c r="CT21" s="119"/>
      <c r="CU21" s="119"/>
      <c r="CV21" s="119"/>
      <c r="CW21" s="119"/>
      <c r="CX21" s="119"/>
      <c r="CY21" s="119"/>
      <c r="CZ21" s="119"/>
      <c r="DA21" s="119"/>
      <c r="DB21" s="119"/>
      <c r="DC21" s="119"/>
      <c r="DD21" s="119"/>
      <c r="DE21" s="119"/>
      <c r="DF21" s="119"/>
      <c r="DG21" s="119"/>
      <c r="DH21" s="119"/>
      <c r="DI21" s="119"/>
      <c r="DJ21" s="119"/>
      <c r="DK21" s="119"/>
    </row>
    <row r="22" spans="3:115" x14ac:dyDescent="0.3">
      <c r="C22" s="119"/>
      <c r="D22" s="119"/>
      <c r="E22" s="119"/>
      <c r="F22" s="119"/>
      <c r="G22" s="119"/>
      <c r="H22" s="119"/>
      <c r="I22" s="119"/>
      <c r="J22" s="119"/>
      <c r="K22" s="119"/>
      <c r="L22" s="119"/>
      <c r="M22" s="119"/>
      <c r="N22" s="119"/>
      <c r="O22" s="119"/>
      <c r="P22" s="119"/>
      <c r="Q22" s="119"/>
      <c r="R22" s="119"/>
      <c r="S22" s="119"/>
      <c r="T22" s="119"/>
      <c r="U22" s="119"/>
      <c r="V22" s="119"/>
      <c r="W22" s="119"/>
      <c r="X22" s="119"/>
      <c r="Y22" s="119"/>
      <c r="Z22" s="119"/>
      <c r="AA22" s="119"/>
      <c r="AB22" s="119"/>
      <c r="AC22" s="119"/>
      <c r="AD22" s="119"/>
      <c r="AE22" s="119"/>
      <c r="AF22" s="119"/>
      <c r="AG22" s="119"/>
      <c r="AH22" s="119"/>
      <c r="AI22" s="119"/>
      <c r="AJ22" s="119"/>
      <c r="AK22" s="119"/>
      <c r="AL22" s="119"/>
      <c r="AM22" s="119"/>
      <c r="AN22" s="119"/>
      <c r="AO22" s="119"/>
      <c r="AP22" s="119"/>
      <c r="AQ22" s="119"/>
      <c r="AR22" s="119"/>
      <c r="AS22" s="119"/>
      <c r="AT22" s="119"/>
      <c r="AU22" s="119"/>
      <c r="AV22" s="119"/>
      <c r="AW22" s="119"/>
      <c r="AX22" s="119"/>
      <c r="AY22" s="119"/>
      <c r="AZ22" s="119"/>
      <c r="BA22" s="119"/>
      <c r="BB22" s="119"/>
      <c r="BC22" s="119"/>
      <c r="BD22" s="119"/>
      <c r="BE22" s="119"/>
      <c r="BF22" s="119"/>
      <c r="BG22" s="119"/>
      <c r="BH22" s="119"/>
      <c r="BI22" s="119"/>
      <c r="BJ22" s="119"/>
      <c r="BK22" s="119"/>
      <c r="BL22" s="119"/>
      <c r="BM22" s="119"/>
      <c r="BN22" s="119"/>
      <c r="BO22" s="119"/>
      <c r="BP22" s="119"/>
      <c r="BQ22" s="119"/>
      <c r="BR22" s="216" t="s">
        <v>253</v>
      </c>
      <c r="BS22" s="99" t="b">
        <v>0</v>
      </c>
      <c r="BT22" s="105">
        <f>'(5) Legislations'!G27</f>
        <v>0</v>
      </c>
      <c r="BU22" s="105">
        <f>'(5) Legislations'!H27</f>
        <v>0</v>
      </c>
      <c r="BV22" s="119"/>
      <c r="BW22" s="105">
        <f>'(5) Legislations'!F64</f>
        <v>0</v>
      </c>
      <c r="BX22" s="105">
        <f>'(5) Legislations'!G64</f>
        <v>0</v>
      </c>
      <c r="BY22" s="119"/>
      <c r="BZ22" s="119"/>
      <c r="CA22" s="119"/>
      <c r="CB22" s="119"/>
      <c r="CC22" s="119"/>
      <c r="CD22" s="119"/>
      <c r="CE22" s="119"/>
      <c r="CF22" s="119"/>
      <c r="CG22" s="119"/>
      <c r="CH22" s="119"/>
      <c r="CI22" s="119"/>
      <c r="CJ22" s="119"/>
      <c r="CK22" s="119"/>
      <c r="CL22" s="119"/>
      <c r="CM22" s="119"/>
      <c r="CN22" s="119"/>
      <c r="CO22" s="119"/>
      <c r="CP22" s="119"/>
      <c r="CQ22" s="119"/>
      <c r="CR22" s="119"/>
      <c r="CS22" s="119"/>
      <c r="CT22" s="119"/>
      <c r="CU22" s="119"/>
      <c r="CV22" s="119"/>
      <c r="CW22" s="119"/>
      <c r="CX22" s="119"/>
      <c r="CY22" s="119"/>
      <c r="CZ22" s="119"/>
      <c r="DA22" s="119"/>
      <c r="DB22" s="119"/>
      <c r="DC22" s="119"/>
      <c r="DD22" s="119"/>
      <c r="DE22" s="119"/>
      <c r="DF22" s="119"/>
      <c r="DG22" s="119"/>
      <c r="DH22" s="119"/>
      <c r="DI22" s="119"/>
      <c r="DJ22" s="119"/>
      <c r="DK22" s="119"/>
    </row>
    <row r="23" spans="3:115" ht="26.45" customHeight="1" x14ac:dyDescent="0.3">
      <c r="C23" s="119"/>
      <c r="D23" s="119"/>
      <c r="E23" s="119"/>
      <c r="F23" s="119"/>
      <c r="G23" s="119"/>
      <c r="H23" s="119"/>
      <c r="I23" s="119"/>
      <c r="J23" s="119"/>
      <c r="K23" s="119"/>
      <c r="L23" s="119"/>
      <c r="M23" s="119"/>
      <c r="N23" s="119"/>
      <c r="O23" s="119"/>
      <c r="P23" s="119"/>
      <c r="Q23" s="119"/>
      <c r="R23" s="119"/>
      <c r="S23" s="119"/>
      <c r="T23" s="119"/>
      <c r="U23" s="119"/>
      <c r="V23" s="119"/>
      <c r="W23" s="119"/>
      <c r="X23" s="119"/>
      <c r="Y23" s="119"/>
      <c r="Z23" s="119"/>
      <c r="AA23" s="119"/>
      <c r="AB23" s="119"/>
      <c r="AC23" s="119"/>
      <c r="AD23" s="119"/>
      <c r="AE23" s="119"/>
      <c r="AF23" s="119"/>
      <c r="AG23" s="119"/>
      <c r="AH23" s="119"/>
      <c r="AI23" s="119"/>
      <c r="AJ23" s="119"/>
      <c r="AK23" s="119"/>
      <c r="AL23" s="119"/>
      <c r="AM23" s="119"/>
      <c r="AN23" s="119"/>
      <c r="AO23" s="119"/>
      <c r="AP23" s="119"/>
      <c r="AQ23" s="119"/>
      <c r="AR23" s="119"/>
      <c r="AS23" s="119"/>
      <c r="AT23" s="119"/>
      <c r="AU23" s="119"/>
      <c r="AV23" s="119"/>
      <c r="AW23" s="119"/>
      <c r="AX23" s="119"/>
      <c r="AY23" s="119"/>
      <c r="AZ23" s="119"/>
      <c r="BA23" s="119"/>
      <c r="BB23" s="119"/>
      <c r="BC23" s="119"/>
      <c r="BD23" s="119"/>
      <c r="BE23" s="119"/>
      <c r="BF23" s="119"/>
      <c r="BG23" s="119"/>
      <c r="BH23" s="119"/>
      <c r="BI23" s="119"/>
      <c r="BJ23" s="119"/>
      <c r="BK23" s="119"/>
      <c r="BL23" s="119"/>
      <c r="BM23" s="119"/>
      <c r="BN23" s="119"/>
      <c r="BO23" s="119"/>
      <c r="BP23" s="119"/>
      <c r="BQ23" s="119"/>
      <c r="BR23" s="216" t="s">
        <v>412</v>
      </c>
      <c r="BS23" s="99" t="b">
        <v>0</v>
      </c>
      <c r="BT23" s="105">
        <f>'(5) Legislations'!G28</f>
        <v>0</v>
      </c>
      <c r="BU23" s="105">
        <f>'(5) Legislations'!H28</f>
        <v>0</v>
      </c>
      <c r="BV23" s="119"/>
      <c r="BW23" s="105">
        <f>'(5) Legislations'!F65</f>
        <v>0</v>
      </c>
      <c r="BX23" s="105">
        <f>'(5) Legislations'!G65</f>
        <v>0</v>
      </c>
      <c r="BY23" s="119"/>
      <c r="BZ23" s="119"/>
      <c r="CA23" s="119"/>
      <c r="CB23" s="119"/>
      <c r="CC23" s="119"/>
      <c r="CD23" s="119"/>
      <c r="CE23" s="119"/>
      <c r="CF23" s="119"/>
      <c r="CG23" s="119"/>
      <c r="CH23" s="119"/>
      <c r="CI23" s="119"/>
      <c r="CJ23" s="119"/>
      <c r="CK23" s="119"/>
      <c r="CL23" s="119"/>
      <c r="CM23" s="119"/>
      <c r="CN23" s="119"/>
      <c r="CO23" s="119"/>
      <c r="CP23" s="119"/>
      <c r="CQ23" s="119"/>
      <c r="CR23" s="119"/>
      <c r="CS23" s="119"/>
      <c r="CT23" s="119"/>
      <c r="CU23" s="119"/>
      <c r="CV23" s="119"/>
      <c r="CW23" s="119"/>
      <c r="CX23" s="119"/>
      <c r="CY23" s="119"/>
      <c r="CZ23" s="119"/>
      <c r="DA23" s="119"/>
      <c r="DB23" s="119"/>
      <c r="DC23" s="119"/>
      <c r="DD23" s="119"/>
      <c r="DE23" s="119"/>
      <c r="DF23" s="119"/>
      <c r="DG23" s="119"/>
      <c r="DH23" s="119"/>
      <c r="DI23" s="119"/>
      <c r="DJ23" s="119"/>
      <c r="DK23" s="119"/>
    </row>
    <row r="24" spans="3:115" x14ac:dyDescent="0.3">
      <c r="C24" s="119"/>
      <c r="D24" s="119"/>
      <c r="E24" s="119"/>
      <c r="F24" s="119"/>
      <c r="G24" s="119"/>
      <c r="H24" s="119"/>
      <c r="I24" s="119"/>
      <c r="J24" s="119"/>
      <c r="K24" s="119"/>
      <c r="L24" s="119"/>
      <c r="M24" s="119"/>
      <c r="N24" s="119"/>
      <c r="O24" s="119"/>
      <c r="P24" s="119"/>
      <c r="Q24" s="119"/>
      <c r="R24" s="119"/>
      <c r="S24" s="119"/>
      <c r="T24" s="119"/>
      <c r="U24" s="119"/>
      <c r="V24" s="119"/>
      <c r="W24" s="119"/>
      <c r="X24" s="119"/>
      <c r="Y24" s="119"/>
      <c r="Z24" s="119"/>
      <c r="AA24" s="119"/>
      <c r="AB24" s="119"/>
      <c r="AC24" s="119"/>
      <c r="AD24" s="119"/>
      <c r="AE24" s="119"/>
      <c r="AF24" s="119"/>
      <c r="AG24" s="119"/>
      <c r="AH24" s="119"/>
      <c r="AI24" s="119"/>
      <c r="AJ24" s="119"/>
      <c r="AK24" s="119"/>
      <c r="AL24" s="119"/>
      <c r="AM24" s="119"/>
      <c r="AN24" s="119"/>
      <c r="AO24" s="119"/>
      <c r="AP24" s="119"/>
      <c r="AQ24" s="119"/>
      <c r="AR24" s="119"/>
      <c r="AS24" s="119"/>
      <c r="AT24" s="119"/>
      <c r="AU24" s="119"/>
      <c r="AV24" s="119"/>
      <c r="AW24" s="119"/>
      <c r="AX24" s="119"/>
      <c r="AY24" s="119"/>
      <c r="AZ24" s="119"/>
      <c r="BA24" s="119"/>
      <c r="BB24" s="119"/>
      <c r="BC24" s="119"/>
      <c r="BD24" s="119"/>
      <c r="BE24" s="119"/>
      <c r="BF24" s="119"/>
      <c r="BG24" s="119"/>
      <c r="BH24" s="119"/>
      <c r="BI24" s="119"/>
      <c r="BJ24" s="119"/>
      <c r="BK24" s="119"/>
      <c r="BL24" s="119"/>
      <c r="BM24" s="119"/>
      <c r="BN24" s="119"/>
      <c r="BO24" s="119"/>
      <c r="BP24" s="119"/>
      <c r="BQ24" s="119"/>
      <c r="BR24" s="216" t="s">
        <v>413</v>
      </c>
      <c r="BS24" s="99" t="b">
        <v>0</v>
      </c>
      <c r="BT24" s="105">
        <f>'(5) Legislations'!G29</f>
        <v>0</v>
      </c>
      <c r="BU24" s="105">
        <f>'(5) Legislations'!H29</f>
        <v>0</v>
      </c>
      <c r="BV24" s="119"/>
      <c r="BW24" s="105">
        <f>'(5) Legislations'!F66</f>
        <v>0</v>
      </c>
      <c r="BX24" s="105">
        <f>'(5) Legislations'!G66</f>
        <v>0</v>
      </c>
      <c r="BY24" s="119"/>
      <c r="BZ24" s="119"/>
      <c r="CA24" s="119"/>
      <c r="CB24" s="119"/>
      <c r="CC24" s="119"/>
      <c r="CD24" s="119"/>
      <c r="CE24" s="119"/>
      <c r="CF24" s="119"/>
      <c r="CG24" s="119"/>
      <c r="CH24" s="119"/>
      <c r="CI24" s="119"/>
      <c r="CJ24" s="119"/>
      <c r="CK24" s="119"/>
      <c r="CL24" s="119"/>
      <c r="CM24" s="119"/>
      <c r="CN24" s="119"/>
      <c r="CO24" s="119"/>
      <c r="CP24" s="119"/>
      <c r="CQ24" s="119"/>
      <c r="CR24" s="119"/>
      <c r="CS24" s="119"/>
      <c r="CT24" s="119"/>
      <c r="CU24" s="119"/>
      <c r="CV24" s="119"/>
      <c r="CW24" s="119"/>
      <c r="CX24" s="119"/>
      <c r="CY24" s="119"/>
      <c r="CZ24" s="119"/>
      <c r="DA24" s="119"/>
      <c r="DB24" s="119"/>
      <c r="DC24" s="119"/>
      <c r="DD24" s="119"/>
      <c r="DE24" s="119"/>
      <c r="DF24" s="119"/>
      <c r="DG24" s="119"/>
      <c r="DH24" s="119"/>
      <c r="DI24" s="119"/>
      <c r="DJ24" s="119"/>
      <c r="DK24" s="119"/>
    </row>
    <row r="25" spans="3:115" ht="30" x14ac:dyDescent="0.3">
      <c r="C25" s="119"/>
      <c r="D25" s="119"/>
      <c r="E25" s="119"/>
      <c r="F25" s="119"/>
      <c r="G25" s="119"/>
      <c r="H25" s="119"/>
      <c r="I25" s="119"/>
      <c r="J25" s="119"/>
      <c r="K25" s="119"/>
      <c r="L25" s="119"/>
      <c r="M25" s="119"/>
      <c r="N25" s="119"/>
      <c r="O25" s="119"/>
      <c r="P25" s="119"/>
      <c r="Q25" s="119"/>
      <c r="R25" s="119"/>
      <c r="S25" s="119"/>
      <c r="T25" s="119"/>
      <c r="U25" s="119"/>
      <c r="V25" s="119"/>
      <c r="W25" s="119"/>
      <c r="X25" s="119"/>
      <c r="Y25" s="119"/>
      <c r="Z25" s="119"/>
      <c r="AA25" s="119"/>
      <c r="AB25" s="119"/>
      <c r="AC25" s="119"/>
      <c r="AD25" s="119"/>
      <c r="AE25" s="119"/>
      <c r="AF25" s="119"/>
      <c r="AG25" s="119"/>
      <c r="AH25" s="119"/>
      <c r="AI25" s="119"/>
      <c r="AJ25" s="119"/>
      <c r="AK25" s="119"/>
      <c r="AL25" s="119"/>
      <c r="AM25" s="119"/>
      <c r="AN25" s="119"/>
      <c r="AO25" s="119"/>
      <c r="AP25" s="119"/>
      <c r="AQ25" s="119"/>
      <c r="AR25" s="119"/>
      <c r="AS25" s="119"/>
      <c r="AT25" s="119"/>
      <c r="AU25" s="119"/>
      <c r="AV25" s="119"/>
      <c r="AW25" s="119"/>
      <c r="AX25" s="119"/>
      <c r="AY25" s="119"/>
      <c r="AZ25" s="119"/>
      <c r="BA25" s="119"/>
      <c r="BB25" s="119"/>
      <c r="BC25" s="119"/>
      <c r="BD25" s="119"/>
      <c r="BE25" s="119"/>
      <c r="BF25" s="119"/>
      <c r="BG25" s="119"/>
      <c r="BH25" s="119"/>
      <c r="BI25" s="119"/>
      <c r="BJ25" s="119"/>
      <c r="BK25" s="119"/>
      <c r="BL25" s="119"/>
      <c r="BM25" s="119"/>
      <c r="BN25" s="119"/>
      <c r="BO25" s="119"/>
      <c r="BP25" s="119"/>
      <c r="BQ25" s="119"/>
      <c r="BR25" s="216" t="s">
        <v>414</v>
      </c>
      <c r="BS25" s="99" t="b">
        <v>0</v>
      </c>
      <c r="BT25" s="105">
        <f>'(5) Legislations'!G30</f>
        <v>0</v>
      </c>
      <c r="BU25" s="105">
        <f>'(5) Legislations'!H30</f>
        <v>0</v>
      </c>
      <c r="BV25" s="119"/>
      <c r="BW25" s="105">
        <f>'(5) Legislations'!F67</f>
        <v>0</v>
      </c>
      <c r="BX25" s="105">
        <f>'(5) Legislations'!G67</f>
        <v>0</v>
      </c>
      <c r="BY25" s="119"/>
      <c r="BZ25" s="119"/>
      <c r="CA25" s="119"/>
      <c r="CB25" s="119"/>
      <c r="CC25" s="119"/>
      <c r="CD25" s="119"/>
      <c r="CE25" s="119"/>
      <c r="CF25" s="119"/>
      <c r="CG25" s="119"/>
      <c r="CH25" s="119"/>
      <c r="CI25" s="119"/>
      <c r="CJ25" s="119"/>
      <c r="CK25" s="119"/>
      <c r="CL25" s="119"/>
      <c r="CM25" s="119"/>
      <c r="CN25" s="119"/>
      <c r="CO25" s="119"/>
      <c r="CP25" s="119"/>
      <c r="CQ25" s="119"/>
      <c r="CR25" s="119"/>
      <c r="CS25" s="119"/>
      <c r="CT25" s="119"/>
      <c r="CU25" s="119"/>
      <c r="CV25" s="119"/>
      <c r="CW25" s="119"/>
      <c r="CX25" s="119"/>
      <c r="CY25" s="119"/>
      <c r="CZ25" s="119"/>
      <c r="DA25" s="119"/>
      <c r="DB25" s="119"/>
      <c r="DC25" s="119"/>
      <c r="DD25" s="119"/>
      <c r="DE25" s="119"/>
      <c r="DF25" s="119"/>
      <c r="DG25" s="119"/>
      <c r="DH25" s="119"/>
      <c r="DI25" s="119"/>
      <c r="DJ25" s="119"/>
      <c r="DK25" s="119"/>
    </row>
    <row r="26" spans="3:115" x14ac:dyDescent="0.3">
      <c r="C26" s="119"/>
      <c r="D26" s="119"/>
      <c r="E26" s="119"/>
      <c r="F26" s="119"/>
      <c r="G26" s="119"/>
      <c r="H26" s="119"/>
      <c r="I26" s="119"/>
      <c r="J26" s="119"/>
      <c r="K26" s="119"/>
      <c r="L26" s="119"/>
      <c r="M26" s="119"/>
      <c r="N26" s="119"/>
      <c r="O26" s="119"/>
      <c r="P26" s="119"/>
      <c r="Q26" s="119"/>
      <c r="R26" s="119"/>
      <c r="S26" s="119"/>
      <c r="T26" s="119"/>
      <c r="U26" s="119"/>
      <c r="V26" s="119"/>
      <c r="W26" s="119"/>
      <c r="X26" s="119"/>
      <c r="Y26" s="119"/>
      <c r="Z26" s="119"/>
      <c r="AA26" s="119"/>
      <c r="AB26" s="119"/>
      <c r="AC26" s="119"/>
      <c r="AD26" s="119"/>
      <c r="AE26" s="119"/>
      <c r="AF26" s="119"/>
      <c r="AG26" s="119"/>
      <c r="AH26" s="119"/>
      <c r="AI26" s="119"/>
      <c r="AJ26" s="119"/>
      <c r="AK26" s="119"/>
      <c r="AL26" s="119"/>
      <c r="AM26" s="119"/>
      <c r="AN26" s="119"/>
      <c r="AO26" s="119"/>
      <c r="AP26" s="119"/>
      <c r="AQ26" s="119"/>
      <c r="AR26" s="119"/>
      <c r="AS26" s="119"/>
      <c r="AT26" s="119"/>
      <c r="AU26" s="119"/>
      <c r="AV26" s="119"/>
      <c r="AW26" s="119"/>
      <c r="AX26" s="119"/>
      <c r="AY26" s="119"/>
      <c r="AZ26" s="119"/>
      <c r="BA26" s="119"/>
      <c r="BB26" s="119"/>
      <c r="BC26" s="119"/>
      <c r="BD26" s="119"/>
      <c r="BE26" s="119"/>
      <c r="BF26" s="119"/>
      <c r="BG26" s="119"/>
      <c r="BH26" s="119"/>
      <c r="BI26" s="119"/>
      <c r="BJ26" s="119"/>
      <c r="BK26" s="119"/>
      <c r="BL26" s="119"/>
      <c r="BM26" s="119"/>
      <c r="BN26" s="119"/>
      <c r="BO26" s="119"/>
      <c r="BP26" s="119"/>
      <c r="BQ26" s="119"/>
      <c r="BR26" s="216" t="s">
        <v>415</v>
      </c>
      <c r="BS26" s="99" t="b">
        <v>0</v>
      </c>
      <c r="BT26" s="105">
        <f>'(5) Legislations'!G31</f>
        <v>0</v>
      </c>
      <c r="BU26" s="105">
        <f>'(5) Legislations'!H31</f>
        <v>0</v>
      </c>
      <c r="BV26" s="119"/>
      <c r="BW26" s="105">
        <f>'(5) Legislations'!F68</f>
        <v>0</v>
      </c>
      <c r="BX26" s="105">
        <f>'(5) Legislations'!G68</f>
        <v>0</v>
      </c>
      <c r="BY26" s="119"/>
      <c r="BZ26" s="119"/>
      <c r="CA26" s="119"/>
      <c r="CB26" s="119"/>
      <c r="CC26" s="119"/>
      <c r="CD26" s="119"/>
      <c r="CE26" s="119"/>
      <c r="CF26" s="119"/>
      <c r="CG26" s="119"/>
      <c r="CH26" s="119"/>
      <c r="CI26" s="119"/>
      <c r="CJ26" s="119"/>
      <c r="CK26" s="119"/>
      <c r="CL26" s="119"/>
      <c r="CM26" s="119"/>
      <c r="CN26" s="119"/>
      <c r="CO26" s="119"/>
      <c r="CP26" s="119"/>
      <c r="CQ26" s="119"/>
      <c r="CR26" s="119"/>
      <c r="CS26" s="119"/>
      <c r="CT26" s="119"/>
      <c r="CU26" s="119"/>
      <c r="CV26" s="119"/>
      <c r="CW26" s="119"/>
      <c r="CX26" s="119"/>
      <c r="CY26" s="119"/>
      <c r="CZ26" s="119"/>
      <c r="DA26" s="119"/>
      <c r="DB26" s="119"/>
      <c r="DC26" s="119"/>
      <c r="DD26" s="119"/>
      <c r="DE26" s="119"/>
      <c r="DF26" s="119"/>
      <c r="DG26" s="119"/>
      <c r="DH26" s="119"/>
      <c r="DI26" s="119"/>
      <c r="DJ26" s="119"/>
      <c r="DK26" s="119"/>
    </row>
    <row r="27" spans="3:115" x14ac:dyDescent="0.3">
      <c r="C27" s="119"/>
      <c r="D27" s="119"/>
      <c r="E27" s="119"/>
      <c r="F27" s="119"/>
      <c r="G27" s="119"/>
      <c r="H27" s="119"/>
      <c r="I27" s="119"/>
      <c r="J27" s="119"/>
      <c r="K27" s="119"/>
      <c r="L27" s="119"/>
      <c r="M27" s="119"/>
      <c r="N27" s="119"/>
      <c r="O27" s="119"/>
      <c r="P27" s="119"/>
      <c r="Q27" s="119"/>
      <c r="R27" s="119"/>
      <c r="S27" s="119"/>
      <c r="T27" s="119"/>
      <c r="U27" s="119"/>
      <c r="V27" s="119"/>
      <c r="W27" s="119"/>
      <c r="X27" s="119"/>
      <c r="Y27" s="119"/>
      <c r="Z27" s="119"/>
      <c r="AA27" s="119"/>
      <c r="AB27" s="119"/>
      <c r="AC27" s="119"/>
      <c r="AD27" s="119"/>
      <c r="AE27" s="119"/>
      <c r="AF27" s="119"/>
      <c r="AG27" s="119"/>
      <c r="AH27" s="119"/>
      <c r="AI27" s="119"/>
      <c r="AJ27" s="119"/>
      <c r="AK27" s="119"/>
      <c r="AL27" s="119"/>
      <c r="AM27" s="119"/>
      <c r="AN27" s="119"/>
      <c r="AO27" s="119"/>
      <c r="AP27" s="119"/>
      <c r="AQ27" s="119"/>
      <c r="AR27" s="119"/>
      <c r="AS27" s="119"/>
      <c r="AT27" s="119"/>
      <c r="AU27" s="119"/>
      <c r="AV27" s="119"/>
      <c r="AW27" s="119"/>
      <c r="AX27" s="119"/>
      <c r="AY27" s="119"/>
      <c r="AZ27" s="119"/>
      <c r="BA27" s="119"/>
      <c r="BB27" s="119"/>
      <c r="BC27" s="119"/>
      <c r="BD27" s="119"/>
      <c r="BE27" s="119"/>
      <c r="BF27" s="119"/>
      <c r="BG27" s="119"/>
      <c r="BH27" s="119"/>
      <c r="BI27" s="119"/>
      <c r="BJ27" s="119"/>
      <c r="BK27" s="119"/>
      <c r="BL27" s="119"/>
      <c r="BM27" s="119"/>
      <c r="BN27" s="119"/>
      <c r="BO27" s="119"/>
      <c r="BP27" s="119"/>
      <c r="BQ27" s="119"/>
      <c r="BR27" s="216" t="s">
        <v>416</v>
      </c>
      <c r="BS27" s="99" t="b">
        <v>0</v>
      </c>
      <c r="BT27" s="105">
        <f>'(5) Legislations'!G32</f>
        <v>0</v>
      </c>
      <c r="BU27" s="105">
        <f>'(5) Legislations'!H32</f>
        <v>0</v>
      </c>
      <c r="BV27" s="119"/>
      <c r="BW27" s="105">
        <f>'(5) Legislations'!F69</f>
        <v>0</v>
      </c>
      <c r="BX27" s="105">
        <f>'(5) Legislations'!G69</f>
        <v>0</v>
      </c>
      <c r="BY27" s="119"/>
      <c r="BZ27" s="119"/>
      <c r="CA27" s="119"/>
      <c r="CB27" s="119"/>
      <c r="CC27" s="119"/>
      <c r="CD27" s="119"/>
      <c r="CE27" s="119"/>
      <c r="CF27" s="119"/>
      <c r="CG27" s="119"/>
      <c r="CH27" s="119"/>
      <c r="CI27" s="119"/>
      <c r="CJ27" s="119"/>
      <c r="CK27" s="119"/>
      <c r="CL27" s="119"/>
      <c r="CM27" s="119"/>
      <c r="CN27" s="119"/>
      <c r="CO27" s="119"/>
      <c r="CP27" s="119"/>
      <c r="CQ27" s="119"/>
      <c r="CR27" s="119"/>
      <c r="CS27" s="119"/>
      <c r="CT27" s="119"/>
      <c r="CU27" s="119"/>
      <c r="CV27" s="119"/>
      <c r="CW27" s="119"/>
      <c r="CX27" s="119"/>
      <c r="CY27" s="119"/>
      <c r="CZ27" s="119"/>
      <c r="DA27" s="119"/>
      <c r="DB27" s="119"/>
      <c r="DC27" s="119"/>
      <c r="DD27" s="119"/>
      <c r="DE27" s="119"/>
      <c r="DF27" s="119"/>
      <c r="DG27" s="119"/>
      <c r="DH27" s="119"/>
      <c r="DI27" s="119"/>
      <c r="DJ27" s="119"/>
      <c r="DK27" s="119"/>
    </row>
    <row r="28" spans="3:115" x14ac:dyDescent="0.3">
      <c r="C28" s="119"/>
      <c r="D28" s="119"/>
      <c r="E28" s="119"/>
      <c r="F28" s="119"/>
      <c r="G28" s="119"/>
      <c r="H28" s="119"/>
      <c r="I28" s="119"/>
      <c r="J28" s="119"/>
      <c r="K28" s="119"/>
      <c r="L28" s="119"/>
      <c r="M28" s="119"/>
      <c r="N28" s="119"/>
      <c r="O28" s="119"/>
      <c r="P28" s="119"/>
      <c r="Q28" s="119"/>
      <c r="R28" s="119"/>
      <c r="S28" s="119"/>
      <c r="T28" s="119"/>
      <c r="U28" s="119"/>
      <c r="V28" s="119"/>
      <c r="W28" s="119"/>
      <c r="X28" s="119"/>
      <c r="Y28" s="119"/>
      <c r="Z28" s="119"/>
      <c r="AA28" s="119"/>
      <c r="AB28" s="119"/>
      <c r="AC28" s="119"/>
      <c r="AD28" s="119"/>
      <c r="AE28" s="119"/>
      <c r="AF28" s="119"/>
      <c r="AG28" s="119"/>
      <c r="AH28" s="119"/>
      <c r="AI28" s="119"/>
      <c r="AJ28" s="119"/>
      <c r="AK28" s="119"/>
      <c r="AL28" s="119"/>
      <c r="AM28" s="119"/>
      <c r="AN28" s="119"/>
      <c r="AO28" s="119"/>
      <c r="AP28" s="119"/>
      <c r="AQ28" s="119"/>
      <c r="AR28" s="119"/>
      <c r="AS28" s="119"/>
      <c r="AT28" s="119"/>
      <c r="AU28" s="119"/>
      <c r="AV28" s="119"/>
      <c r="AW28" s="119"/>
      <c r="AX28" s="119"/>
      <c r="AY28" s="119"/>
      <c r="AZ28" s="119"/>
      <c r="BA28" s="119"/>
      <c r="BB28" s="119"/>
      <c r="BC28" s="119"/>
      <c r="BD28" s="119"/>
      <c r="BE28" s="119"/>
      <c r="BF28" s="119"/>
      <c r="BG28" s="119"/>
      <c r="BH28" s="119"/>
      <c r="BI28" s="119"/>
      <c r="BJ28" s="119"/>
      <c r="BK28" s="119"/>
      <c r="BL28" s="119"/>
      <c r="BM28" s="119"/>
      <c r="BN28" s="119"/>
      <c r="BO28" s="119"/>
      <c r="BP28" s="119"/>
      <c r="BQ28" s="119"/>
      <c r="BR28" s="216" t="s">
        <v>417</v>
      </c>
      <c r="BS28" s="99" t="b">
        <v>0</v>
      </c>
      <c r="BT28" s="105">
        <f>'(5) Legislations'!G33</f>
        <v>0</v>
      </c>
      <c r="BU28" s="105">
        <f>'(5) Legislations'!H33</f>
        <v>0</v>
      </c>
      <c r="BV28" s="119"/>
      <c r="BW28" s="119"/>
      <c r="BX28" s="119"/>
      <c r="BY28" s="119"/>
      <c r="BZ28" s="119"/>
      <c r="CA28" s="119"/>
      <c r="CB28" s="119"/>
      <c r="CC28" s="119"/>
      <c r="CD28" s="119"/>
      <c r="CE28" s="119"/>
      <c r="CF28" s="119"/>
      <c r="CG28" s="119"/>
      <c r="CH28" s="119"/>
      <c r="CI28" s="119"/>
      <c r="CJ28" s="119"/>
      <c r="CK28" s="119"/>
      <c r="CL28" s="119"/>
      <c r="CM28" s="119"/>
      <c r="CN28" s="119"/>
      <c r="CO28" s="119"/>
      <c r="CP28" s="119"/>
      <c r="CQ28" s="119"/>
      <c r="CR28" s="119"/>
      <c r="CS28" s="119"/>
      <c r="CT28" s="119"/>
      <c r="CU28" s="119"/>
      <c r="CV28" s="119"/>
      <c r="CW28" s="119"/>
      <c r="CX28" s="119"/>
      <c r="CY28" s="119"/>
      <c r="CZ28" s="119"/>
      <c r="DA28" s="119"/>
      <c r="DB28" s="119"/>
      <c r="DC28" s="119"/>
      <c r="DD28" s="119"/>
      <c r="DE28" s="119"/>
      <c r="DF28" s="119"/>
      <c r="DG28" s="119"/>
      <c r="DH28" s="119"/>
      <c r="DI28" s="119"/>
      <c r="DJ28" s="119"/>
      <c r="DK28" s="119"/>
    </row>
    <row r="29" spans="3:115" ht="30" x14ac:dyDescent="0.3">
      <c r="C29" s="119"/>
      <c r="D29" s="119"/>
      <c r="E29" s="119"/>
      <c r="F29" s="119"/>
      <c r="G29" s="119"/>
      <c r="H29" s="119"/>
      <c r="I29" s="119"/>
      <c r="J29" s="119"/>
      <c r="K29" s="119"/>
      <c r="L29" s="119"/>
      <c r="M29" s="119"/>
      <c r="N29" s="119"/>
      <c r="O29" s="119"/>
      <c r="P29" s="119"/>
      <c r="Q29" s="119"/>
      <c r="R29" s="119"/>
      <c r="S29" s="119"/>
      <c r="T29" s="119"/>
      <c r="U29" s="119"/>
      <c r="V29" s="119"/>
      <c r="W29" s="119"/>
      <c r="X29" s="119"/>
      <c r="Y29" s="119"/>
      <c r="Z29" s="119"/>
      <c r="AA29" s="119"/>
      <c r="AB29" s="119"/>
      <c r="AC29" s="119"/>
      <c r="AD29" s="119"/>
      <c r="AE29" s="119"/>
      <c r="AF29" s="119"/>
      <c r="AG29" s="119"/>
      <c r="AH29" s="119"/>
      <c r="AI29" s="119"/>
      <c r="AJ29" s="119"/>
      <c r="AK29" s="119"/>
      <c r="AL29" s="119"/>
      <c r="AM29" s="119"/>
      <c r="AN29" s="119"/>
      <c r="AO29" s="119"/>
      <c r="AP29" s="119"/>
      <c r="AQ29" s="119"/>
      <c r="AR29" s="119"/>
      <c r="AS29" s="119"/>
      <c r="AT29" s="119"/>
      <c r="AU29" s="119"/>
      <c r="AV29" s="119"/>
      <c r="AW29" s="119"/>
      <c r="AX29" s="119"/>
      <c r="AY29" s="119"/>
      <c r="AZ29" s="119"/>
      <c r="BA29" s="119"/>
      <c r="BB29" s="119"/>
      <c r="BC29" s="119"/>
      <c r="BD29" s="119"/>
      <c r="BE29" s="119"/>
      <c r="BF29" s="119"/>
      <c r="BG29" s="119"/>
      <c r="BH29" s="119"/>
      <c r="BI29" s="119"/>
      <c r="BJ29" s="119"/>
      <c r="BK29" s="119"/>
      <c r="BL29" s="119"/>
      <c r="BM29" s="119"/>
      <c r="BN29" s="119"/>
      <c r="BO29" s="119"/>
      <c r="BP29" s="119"/>
      <c r="BQ29" s="119"/>
      <c r="BR29" s="216" t="s">
        <v>418</v>
      </c>
      <c r="BS29" s="99" t="b">
        <v>0</v>
      </c>
      <c r="BT29" s="105">
        <f>'(5) Legislations'!G34</f>
        <v>0</v>
      </c>
      <c r="BU29" s="105">
        <f>'(5) Legislations'!H34</f>
        <v>0</v>
      </c>
      <c r="BV29" s="119"/>
      <c r="BW29" s="119"/>
      <c r="BX29" s="119"/>
      <c r="BY29" s="119"/>
      <c r="BZ29" s="119"/>
      <c r="CA29" s="119"/>
      <c r="CB29" s="119"/>
      <c r="CC29" s="119"/>
      <c r="CD29" s="119"/>
      <c r="CE29" s="119"/>
      <c r="CF29" s="119"/>
      <c r="CG29" s="119"/>
      <c r="CH29" s="119"/>
      <c r="CI29" s="119"/>
      <c r="CJ29" s="119"/>
      <c r="CK29" s="119"/>
      <c r="CL29" s="119"/>
      <c r="CM29" s="119"/>
      <c r="CN29" s="119"/>
      <c r="CO29" s="119"/>
      <c r="CP29" s="119"/>
      <c r="CQ29" s="119"/>
      <c r="CR29" s="119"/>
      <c r="CS29" s="119"/>
      <c r="CT29" s="119"/>
      <c r="CU29" s="119"/>
      <c r="CV29" s="119"/>
      <c r="CW29" s="119"/>
      <c r="CX29" s="119"/>
      <c r="CY29" s="119"/>
      <c r="CZ29" s="119"/>
      <c r="DA29" s="119"/>
      <c r="DB29" s="119"/>
      <c r="DC29" s="119"/>
      <c r="DD29" s="119"/>
      <c r="DE29" s="119"/>
      <c r="DF29" s="119"/>
      <c r="DG29" s="119"/>
      <c r="DH29" s="119"/>
      <c r="DI29" s="119"/>
      <c r="DJ29" s="119"/>
      <c r="DK29" s="119"/>
    </row>
    <row r="30" spans="3:115" x14ac:dyDescent="0.3">
      <c r="C30" s="119"/>
      <c r="D30" s="119"/>
      <c r="E30" s="119"/>
      <c r="F30" s="119"/>
      <c r="G30" s="119"/>
      <c r="H30" s="119"/>
      <c r="I30" s="119"/>
      <c r="J30" s="119"/>
      <c r="K30" s="119"/>
      <c r="L30" s="119"/>
      <c r="M30" s="119"/>
      <c r="N30" s="119"/>
      <c r="O30" s="119"/>
      <c r="P30" s="119"/>
      <c r="Q30" s="119"/>
      <c r="R30" s="119"/>
      <c r="S30" s="119"/>
      <c r="T30" s="119"/>
      <c r="U30" s="119"/>
      <c r="V30" s="119"/>
      <c r="W30" s="119"/>
      <c r="X30" s="119"/>
      <c r="Y30" s="119"/>
      <c r="Z30" s="119"/>
      <c r="AA30" s="119"/>
      <c r="AB30" s="119"/>
      <c r="AC30" s="119"/>
      <c r="AD30" s="119"/>
      <c r="AE30" s="119"/>
      <c r="AF30" s="119"/>
      <c r="AG30" s="119"/>
      <c r="AH30" s="119"/>
      <c r="AI30" s="119"/>
      <c r="AJ30" s="119"/>
      <c r="AK30" s="119"/>
      <c r="AL30" s="119"/>
      <c r="AM30" s="119"/>
      <c r="AN30" s="119"/>
      <c r="AO30" s="119"/>
      <c r="AP30" s="119"/>
      <c r="AQ30" s="119"/>
      <c r="AR30" s="119"/>
      <c r="AS30" s="119"/>
      <c r="AT30" s="119"/>
      <c r="AU30" s="119"/>
      <c r="AV30" s="119"/>
      <c r="AW30" s="119"/>
      <c r="AX30" s="119"/>
      <c r="AY30" s="119"/>
      <c r="AZ30" s="119"/>
      <c r="BA30" s="119"/>
      <c r="BB30" s="119"/>
      <c r="BC30" s="119"/>
      <c r="BD30" s="119"/>
      <c r="BE30" s="119"/>
      <c r="BF30" s="119"/>
      <c r="BG30" s="119"/>
      <c r="BH30" s="119"/>
      <c r="BI30" s="119"/>
      <c r="BJ30" s="119"/>
      <c r="BK30" s="119"/>
      <c r="BL30" s="119"/>
      <c r="BM30" s="119"/>
      <c r="BN30" s="119"/>
      <c r="BO30" s="119"/>
      <c r="BP30" s="119"/>
      <c r="BQ30" s="119"/>
      <c r="BR30" s="216" t="s">
        <v>419</v>
      </c>
      <c r="BS30" s="99" t="b">
        <v>0</v>
      </c>
      <c r="BT30" s="105">
        <f>'(5) Legislations'!G35</f>
        <v>0</v>
      </c>
      <c r="BU30" s="105">
        <f>'(5) Legislations'!H35</f>
        <v>0</v>
      </c>
      <c r="BV30" s="119"/>
      <c r="BW30" s="119"/>
      <c r="BX30" s="119"/>
      <c r="BY30" s="119"/>
      <c r="BZ30" s="119"/>
      <c r="CA30" s="119"/>
      <c r="CB30" s="119"/>
      <c r="CC30" s="119"/>
      <c r="CD30" s="119"/>
      <c r="CE30" s="119"/>
      <c r="CF30" s="119"/>
      <c r="CG30" s="119"/>
      <c r="CH30" s="119"/>
      <c r="CI30" s="119"/>
      <c r="CJ30" s="119"/>
      <c r="CK30" s="119"/>
      <c r="CL30" s="119"/>
      <c r="CM30" s="119"/>
      <c r="CN30" s="119"/>
      <c r="CO30" s="119"/>
      <c r="CP30" s="119"/>
      <c r="CQ30" s="119"/>
      <c r="CR30" s="119"/>
      <c r="CS30" s="119"/>
      <c r="CT30" s="119"/>
      <c r="CU30" s="119"/>
      <c r="CV30" s="119"/>
      <c r="CW30" s="119"/>
      <c r="CX30" s="119"/>
      <c r="CY30" s="119"/>
      <c r="CZ30" s="119"/>
      <c r="DA30" s="119"/>
      <c r="DB30" s="119"/>
      <c r="DC30" s="119"/>
      <c r="DD30" s="119"/>
      <c r="DE30" s="119"/>
      <c r="DF30" s="119"/>
      <c r="DG30" s="119"/>
      <c r="DH30" s="119"/>
      <c r="DI30" s="119"/>
      <c r="DJ30" s="119"/>
      <c r="DK30" s="119"/>
    </row>
    <row r="31" spans="3:115" x14ac:dyDescent="0.3">
      <c r="C31" s="119"/>
      <c r="D31" s="119"/>
      <c r="E31" s="119"/>
      <c r="F31" s="119"/>
      <c r="G31" s="119"/>
      <c r="H31" s="119"/>
      <c r="I31" s="119"/>
      <c r="J31" s="119"/>
      <c r="K31" s="119"/>
      <c r="L31" s="119"/>
      <c r="M31" s="119"/>
      <c r="N31" s="119"/>
      <c r="O31" s="119"/>
      <c r="P31" s="119"/>
      <c r="Q31" s="119"/>
      <c r="R31" s="119"/>
      <c r="S31" s="119"/>
      <c r="T31" s="119"/>
      <c r="U31" s="119"/>
      <c r="V31" s="119"/>
      <c r="W31" s="119"/>
      <c r="X31" s="119"/>
      <c r="Y31" s="119"/>
      <c r="Z31" s="119"/>
      <c r="AA31" s="119"/>
      <c r="AB31" s="119"/>
      <c r="AC31" s="119"/>
      <c r="AD31" s="119"/>
      <c r="AE31" s="119"/>
      <c r="AF31" s="119"/>
      <c r="AG31" s="119"/>
      <c r="AH31" s="119"/>
      <c r="AI31" s="119"/>
      <c r="AJ31" s="119"/>
      <c r="AK31" s="119"/>
      <c r="AL31" s="119"/>
      <c r="AM31" s="119"/>
      <c r="AN31" s="119"/>
      <c r="AO31" s="119"/>
      <c r="AP31" s="119"/>
      <c r="AQ31" s="119"/>
      <c r="AR31" s="119"/>
      <c r="AS31" s="119"/>
      <c r="AT31" s="119"/>
      <c r="AU31" s="119"/>
      <c r="AV31" s="119"/>
      <c r="AW31" s="119"/>
      <c r="AX31" s="119"/>
      <c r="AY31" s="119"/>
      <c r="AZ31" s="119"/>
      <c r="BA31" s="119"/>
      <c r="BB31" s="119"/>
      <c r="BC31" s="119"/>
      <c r="BD31" s="119"/>
      <c r="BE31" s="119"/>
      <c r="BF31" s="119"/>
      <c r="BG31" s="119"/>
      <c r="BH31" s="119"/>
      <c r="BI31" s="119"/>
      <c r="BJ31" s="119"/>
      <c r="BK31" s="119"/>
      <c r="BL31" s="119"/>
      <c r="BM31" s="119"/>
      <c r="BN31" s="119"/>
      <c r="BO31" s="119"/>
      <c r="BP31" s="119"/>
      <c r="BQ31" s="119"/>
      <c r="BR31" s="216" t="s">
        <v>420</v>
      </c>
      <c r="BS31" s="99" t="b">
        <v>0</v>
      </c>
      <c r="BT31" s="105">
        <f>'(5) Legislations'!G36</f>
        <v>0</v>
      </c>
      <c r="BU31" s="105">
        <f>'(5) Legislations'!H36</f>
        <v>0</v>
      </c>
      <c r="BV31" s="119"/>
      <c r="BW31" s="119"/>
      <c r="BX31" s="119"/>
      <c r="BY31" s="119"/>
      <c r="BZ31" s="119"/>
      <c r="CA31" s="119"/>
      <c r="CB31" s="119"/>
      <c r="CC31" s="119"/>
      <c r="CD31" s="119"/>
      <c r="CE31" s="119"/>
      <c r="CF31" s="119"/>
      <c r="CG31" s="119"/>
      <c r="CH31" s="119"/>
      <c r="CI31" s="119"/>
      <c r="CJ31" s="119"/>
      <c r="CK31" s="119"/>
      <c r="CL31" s="119"/>
      <c r="CM31" s="119"/>
      <c r="CN31" s="119"/>
      <c r="CO31" s="119"/>
      <c r="CP31" s="119"/>
      <c r="CQ31" s="119"/>
      <c r="CR31" s="119"/>
      <c r="CS31" s="119"/>
      <c r="CT31" s="119"/>
      <c r="CU31" s="119"/>
      <c r="CV31" s="119"/>
      <c r="CW31" s="119"/>
      <c r="CX31" s="119"/>
      <c r="CY31" s="119"/>
      <c r="CZ31" s="119"/>
      <c r="DA31" s="119"/>
      <c r="DB31" s="119"/>
      <c r="DC31" s="119"/>
      <c r="DD31" s="119"/>
      <c r="DE31" s="119"/>
      <c r="DF31" s="119"/>
      <c r="DG31" s="119"/>
      <c r="DH31" s="119"/>
      <c r="DI31" s="119"/>
      <c r="DJ31" s="119"/>
      <c r="DK31" s="119"/>
    </row>
    <row r="32" spans="3:115" x14ac:dyDescent="0.3">
      <c r="C32" s="119"/>
      <c r="D32" s="119"/>
      <c r="E32" s="119"/>
      <c r="F32" s="119"/>
      <c r="G32" s="119"/>
      <c r="H32" s="119"/>
      <c r="I32" s="119"/>
      <c r="J32" s="119"/>
      <c r="K32" s="119"/>
      <c r="L32" s="119"/>
      <c r="M32" s="119"/>
      <c r="N32" s="119"/>
      <c r="O32" s="119"/>
      <c r="P32" s="119"/>
      <c r="Q32" s="119"/>
      <c r="R32" s="119"/>
      <c r="S32" s="119"/>
      <c r="T32" s="119"/>
      <c r="U32" s="119"/>
      <c r="V32" s="119"/>
      <c r="W32" s="119"/>
      <c r="X32" s="119"/>
      <c r="Y32" s="119"/>
      <c r="Z32" s="119"/>
      <c r="AA32" s="119"/>
      <c r="AB32" s="119"/>
      <c r="AC32" s="119"/>
      <c r="AD32" s="119"/>
      <c r="AE32" s="119"/>
      <c r="AF32" s="119"/>
      <c r="AG32" s="119"/>
      <c r="AH32" s="119"/>
      <c r="AI32" s="119"/>
      <c r="AJ32" s="119"/>
      <c r="AK32" s="119"/>
      <c r="AL32" s="119"/>
      <c r="AM32" s="119"/>
      <c r="AN32" s="119"/>
      <c r="AO32" s="119"/>
      <c r="AP32" s="119"/>
      <c r="AQ32" s="119"/>
      <c r="AR32" s="119"/>
      <c r="AS32" s="119"/>
      <c r="AT32" s="119"/>
      <c r="AU32" s="119"/>
      <c r="AV32" s="119"/>
      <c r="AW32" s="119"/>
      <c r="AX32" s="119"/>
      <c r="AY32" s="119"/>
      <c r="AZ32" s="119"/>
      <c r="BA32" s="119"/>
      <c r="BB32" s="119"/>
      <c r="BC32" s="119"/>
      <c r="BD32" s="119"/>
      <c r="BE32" s="119"/>
      <c r="BF32" s="119"/>
      <c r="BG32" s="119"/>
      <c r="BH32" s="119"/>
      <c r="BI32" s="119"/>
      <c r="BJ32" s="119"/>
      <c r="BK32" s="119"/>
      <c r="BL32" s="119"/>
      <c r="BM32" s="119"/>
      <c r="BN32" s="119"/>
      <c r="BO32" s="119"/>
      <c r="BP32" s="119"/>
      <c r="BQ32" s="119"/>
      <c r="BR32" s="216" t="s">
        <v>421</v>
      </c>
      <c r="BS32" s="99" t="b">
        <v>0</v>
      </c>
      <c r="BT32" s="105">
        <f>'(5) Legislations'!G37</f>
        <v>0</v>
      </c>
      <c r="BU32" s="105">
        <f>'(5) Legislations'!H37</f>
        <v>0</v>
      </c>
      <c r="BV32" s="119"/>
      <c r="BW32" s="119"/>
      <c r="BX32" s="119"/>
      <c r="BY32" s="119"/>
      <c r="BZ32" s="119"/>
      <c r="CA32" s="119"/>
      <c r="CB32" s="119"/>
      <c r="CC32" s="119"/>
      <c r="CD32" s="119"/>
      <c r="CE32" s="119"/>
      <c r="CF32" s="119"/>
      <c r="CG32" s="119"/>
      <c r="CH32" s="119"/>
      <c r="CI32" s="119"/>
      <c r="CJ32" s="119"/>
      <c r="CK32" s="119"/>
      <c r="CL32" s="119"/>
      <c r="CM32" s="119"/>
      <c r="CN32" s="119"/>
      <c r="CO32" s="119"/>
      <c r="CP32" s="119"/>
      <c r="CQ32" s="119"/>
      <c r="CR32" s="119"/>
      <c r="CS32" s="119"/>
      <c r="CT32" s="119"/>
      <c r="CU32" s="119"/>
      <c r="CV32" s="119"/>
      <c r="CW32" s="119"/>
      <c r="CX32" s="119"/>
      <c r="CY32" s="119"/>
      <c r="CZ32" s="119"/>
      <c r="DA32" s="119"/>
      <c r="DB32" s="119"/>
      <c r="DC32" s="119"/>
      <c r="DD32" s="119"/>
      <c r="DE32" s="119"/>
      <c r="DF32" s="119"/>
      <c r="DG32" s="119"/>
      <c r="DH32" s="119"/>
      <c r="DI32" s="119"/>
      <c r="DJ32" s="119"/>
      <c r="DK32" s="119"/>
    </row>
    <row r="33" spans="3:115" x14ac:dyDescent="0.3">
      <c r="C33" s="119"/>
      <c r="D33" s="119"/>
      <c r="E33" s="119"/>
      <c r="F33" s="119"/>
      <c r="G33" s="119"/>
      <c r="H33" s="119"/>
      <c r="I33" s="119"/>
      <c r="J33" s="119"/>
      <c r="K33" s="119"/>
      <c r="L33" s="119"/>
      <c r="M33" s="119"/>
      <c r="N33" s="119"/>
      <c r="O33" s="119"/>
      <c r="P33" s="119"/>
      <c r="Q33" s="119"/>
      <c r="R33" s="119"/>
      <c r="S33" s="119"/>
      <c r="T33" s="119"/>
      <c r="U33" s="119"/>
      <c r="V33" s="119"/>
      <c r="W33" s="119"/>
      <c r="X33" s="119"/>
      <c r="Y33" s="119"/>
      <c r="Z33" s="119"/>
      <c r="AA33" s="119"/>
      <c r="AB33" s="119"/>
      <c r="AC33" s="119"/>
      <c r="AD33" s="119"/>
      <c r="AE33" s="119"/>
      <c r="AF33" s="119"/>
      <c r="AG33" s="119"/>
      <c r="AH33" s="119"/>
      <c r="AI33" s="119"/>
      <c r="AJ33" s="119"/>
      <c r="AK33" s="119"/>
      <c r="AL33" s="119"/>
      <c r="AM33" s="119"/>
      <c r="AN33" s="119"/>
      <c r="AO33" s="119"/>
      <c r="AP33" s="119"/>
      <c r="AQ33" s="119"/>
      <c r="AR33" s="119"/>
      <c r="AS33" s="119"/>
      <c r="AT33" s="119"/>
      <c r="AU33" s="119"/>
      <c r="AV33" s="119"/>
      <c r="AW33" s="119"/>
      <c r="AX33" s="119"/>
      <c r="AY33" s="119"/>
      <c r="AZ33" s="119"/>
      <c r="BA33" s="119"/>
      <c r="BB33" s="119"/>
      <c r="BC33" s="119"/>
      <c r="BD33" s="119"/>
      <c r="BE33" s="119"/>
      <c r="BF33" s="119"/>
      <c r="BG33" s="119"/>
      <c r="BH33" s="119"/>
      <c r="BI33" s="119"/>
      <c r="BJ33" s="119"/>
      <c r="BK33" s="119"/>
      <c r="BL33" s="119"/>
      <c r="BM33" s="119"/>
      <c r="BN33" s="119"/>
      <c r="BO33" s="119"/>
      <c r="BP33" s="119"/>
      <c r="BQ33" s="119"/>
      <c r="BR33" s="216" t="s">
        <v>422</v>
      </c>
      <c r="BS33" s="99" t="b">
        <v>0</v>
      </c>
      <c r="BT33" s="105">
        <f>'(5) Legislations'!G38</f>
        <v>0</v>
      </c>
      <c r="BU33" s="105">
        <f>'(5) Legislations'!H38</f>
        <v>0</v>
      </c>
      <c r="BV33" s="119"/>
      <c r="BW33" s="119"/>
      <c r="BX33" s="119"/>
      <c r="BY33" s="119"/>
      <c r="BZ33" s="119"/>
      <c r="CA33" s="119"/>
      <c r="CB33" s="119"/>
      <c r="CC33" s="119"/>
      <c r="CD33" s="119"/>
      <c r="CE33" s="119"/>
      <c r="CF33" s="119"/>
      <c r="CG33" s="119"/>
      <c r="CH33" s="119"/>
      <c r="CI33" s="119"/>
      <c r="CJ33" s="119"/>
      <c r="CK33" s="119"/>
      <c r="CL33" s="119"/>
      <c r="CM33" s="119"/>
      <c r="CN33" s="119"/>
      <c r="CO33" s="119"/>
      <c r="CP33" s="119"/>
      <c r="CQ33" s="119"/>
      <c r="CR33" s="119"/>
      <c r="CS33" s="119"/>
      <c r="CT33" s="119"/>
      <c r="CU33" s="119"/>
      <c r="CV33" s="119"/>
      <c r="CW33" s="119"/>
      <c r="CX33" s="119"/>
      <c r="CY33" s="119"/>
      <c r="CZ33" s="119"/>
      <c r="DA33" s="119"/>
      <c r="DB33" s="119"/>
      <c r="DC33" s="119"/>
      <c r="DD33" s="119"/>
      <c r="DE33" s="119"/>
      <c r="DF33" s="119"/>
      <c r="DG33" s="119"/>
      <c r="DH33" s="119"/>
      <c r="DI33" s="119"/>
      <c r="DJ33" s="119"/>
      <c r="DK33" s="119"/>
    </row>
    <row r="34" spans="3:115" x14ac:dyDescent="0.3">
      <c r="C34" s="119"/>
      <c r="D34" s="119"/>
      <c r="E34" s="119"/>
      <c r="F34" s="119"/>
      <c r="G34" s="119"/>
      <c r="H34" s="119"/>
      <c r="I34" s="119"/>
      <c r="J34" s="119"/>
      <c r="K34" s="119"/>
      <c r="L34" s="119"/>
      <c r="M34" s="119"/>
      <c r="N34" s="119"/>
      <c r="O34" s="119"/>
      <c r="P34" s="119"/>
      <c r="Q34" s="119"/>
      <c r="R34" s="119"/>
      <c r="S34" s="119"/>
      <c r="T34" s="119"/>
      <c r="U34" s="119"/>
      <c r="V34" s="119"/>
      <c r="W34" s="119"/>
      <c r="X34" s="119"/>
      <c r="Y34" s="119"/>
      <c r="Z34" s="119"/>
      <c r="AA34" s="119"/>
      <c r="AB34" s="119"/>
      <c r="AC34" s="119"/>
      <c r="AD34" s="119"/>
      <c r="AE34" s="119"/>
      <c r="AF34" s="119"/>
      <c r="AG34" s="119"/>
      <c r="AH34" s="119"/>
      <c r="AI34" s="119"/>
      <c r="AJ34" s="119"/>
      <c r="AK34" s="119"/>
      <c r="AL34" s="119"/>
      <c r="AM34" s="119"/>
      <c r="AN34" s="119"/>
      <c r="AO34" s="119"/>
      <c r="AP34" s="119"/>
      <c r="AQ34" s="119"/>
      <c r="AR34" s="119"/>
      <c r="AS34" s="119"/>
      <c r="AT34" s="119"/>
      <c r="AU34" s="119"/>
      <c r="AV34" s="119"/>
      <c r="AW34" s="119"/>
      <c r="AX34" s="119"/>
      <c r="AY34" s="119"/>
      <c r="AZ34" s="119"/>
      <c r="BA34" s="119"/>
      <c r="BB34" s="119"/>
      <c r="BC34" s="119"/>
      <c r="BD34" s="119"/>
      <c r="BE34" s="119"/>
      <c r="BF34" s="119"/>
      <c r="BG34" s="119"/>
      <c r="BH34" s="119"/>
      <c r="BI34" s="119"/>
      <c r="BJ34" s="119"/>
      <c r="BK34" s="119"/>
      <c r="BL34" s="119"/>
      <c r="BM34" s="119"/>
      <c r="BN34" s="119"/>
      <c r="BO34" s="119"/>
      <c r="BP34" s="119"/>
      <c r="BQ34" s="119"/>
      <c r="BR34" s="216" t="s">
        <v>423</v>
      </c>
      <c r="BS34" s="99" t="b">
        <v>0</v>
      </c>
      <c r="BT34" s="105">
        <f>'(5) Legislations'!G39</f>
        <v>0</v>
      </c>
      <c r="BU34" s="105">
        <f>'(5) Legislations'!H39</f>
        <v>0</v>
      </c>
      <c r="BV34" s="119"/>
      <c r="BW34" s="119"/>
      <c r="BX34" s="119"/>
      <c r="BY34" s="119"/>
      <c r="BZ34" s="119"/>
      <c r="CA34" s="119"/>
      <c r="CB34" s="119"/>
      <c r="CC34" s="119"/>
      <c r="CD34" s="119"/>
      <c r="CE34" s="119"/>
      <c r="CF34" s="119"/>
      <c r="CG34" s="119"/>
      <c r="CH34" s="119"/>
      <c r="CI34" s="119"/>
      <c r="CJ34" s="119"/>
      <c r="CK34" s="119"/>
      <c r="CL34" s="119"/>
      <c r="CM34" s="119"/>
      <c r="CN34" s="119"/>
      <c r="CO34" s="119"/>
      <c r="CP34" s="119"/>
      <c r="CQ34" s="119"/>
      <c r="CR34" s="119"/>
      <c r="CS34" s="119"/>
      <c r="CT34" s="119"/>
      <c r="CU34" s="119"/>
      <c r="CV34" s="119"/>
      <c r="CW34" s="119"/>
      <c r="CX34" s="119"/>
      <c r="CY34" s="119"/>
      <c r="CZ34" s="119"/>
      <c r="DA34" s="119"/>
      <c r="DB34" s="119"/>
      <c r="DC34" s="119"/>
      <c r="DD34" s="119"/>
      <c r="DE34" s="119"/>
      <c r="DF34" s="119"/>
      <c r="DG34" s="119"/>
      <c r="DH34" s="119"/>
      <c r="DI34" s="119"/>
      <c r="DJ34" s="119"/>
      <c r="DK34" s="119"/>
    </row>
    <row r="35" spans="3:115" x14ac:dyDescent="0.3">
      <c r="C35" s="119"/>
      <c r="D35" s="119"/>
      <c r="E35" s="119"/>
      <c r="F35" s="119"/>
      <c r="G35" s="119"/>
      <c r="H35" s="119"/>
      <c r="I35" s="119"/>
      <c r="J35" s="119"/>
      <c r="K35" s="119"/>
      <c r="L35" s="119"/>
      <c r="M35" s="119"/>
      <c r="N35" s="119"/>
      <c r="O35" s="119"/>
      <c r="P35" s="119"/>
      <c r="Q35" s="119"/>
      <c r="R35" s="119"/>
      <c r="S35" s="119"/>
      <c r="T35" s="119"/>
      <c r="U35" s="119"/>
      <c r="V35" s="119"/>
      <c r="W35" s="119"/>
      <c r="X35" s="119"/>
      <c r="Y35" s="119"/>
      <c r="Z35" s="119"/>
      <c r="AA35" s="119"/>
      <c r="AB35" s="119"/>
      <c r="AC35" s="119"/>
      <c r="AD35" s="119"/>
      <c r="AE35" s="119"/>
      <c r="AF35" s="119"/>
      <c r="AG35" s="119"/>
      <c r="AH35" s="119"/>
      <c r="AI35" s="119"/>
      <c r="AJ35" s="119"/>
      <c r="AK35" s="119"/>
      <c r="AL35" s="119"/>
      <c r="AM35" s="119"/>
      <c r="AN35" s="119"/>
      <c r="AO35" s="119"/>
      <c r="AP35" s="119"/>
      <c r="AQ35" s="119"/>
      <c r="AR35" s="119"/>
      <c r="AS35" s="119"/>
      <c r="AT35" s="119"/>
      <c r="AU35" s="119"/>
      <c r="AV35" s="119"/>
      <c r="AW35" s="119"/>
      <c r="AX35" s="119"/>
      <c r="AY35" s="119"/>
      <c r="AZ35" s="119"/>
      <c r="BA35" s="119"/>
      <c r="BB35" s="119"/>
      <c r="BC35" s="119"/>
      <c r="BD35" s="119"/>
      <c r="BE35" s="119"/>
      <c r="BF35" s="119"/>
      <c r="BG35" s="119"/>
      <c r="BH35" s="119"/>
      <c r="BI35" s="119"/>
      <c r="BJ35" s="119"/>
      <c r="BK35" s="119"/>
      <c r="BL35" s="119"/>
      <c r="BM35" s="119"/>
      <c r="BN35" s="119"/>
      <c r="BO35" s="119"/>
      <c r="BP35" s="119"/>
      <c r="BQ35" s="119"/>
      <c r="BR35" s="216" t="s">
        <v>424</v>
      </c>
      <c r="BS35" s="99" t="b">
        <v>0</v>
      </c>
      <c r="BT35" s="105">
        <f>'(5) Legislations'!G40</f>
        <v>0</v>
      </c>
      <c r="BU35" s="105">
        <f>'(5) Legislations'!H40</f>
        <v>0</v>
      </c>
      <c r="BV35" s="119"/>
      <c r="BW35" s="119"/>
      <c r="BX35" s="119"/>
      <c r="BY35" s="119"/>
      <c r="BZ35" s="119"/>
      <c r="CA35" s="119"/>
      <c r="CB35" s="119"/>
      <c r="CC35" s="119"/>
      <c r="CD35" s="119"/>
      <c r="CE35" s="119"/>
      <c r="CF35" s="119"/>
      <c r="CG35" s="119"/>
      <c r="CH35" s="119"/>
      <c r="CI35" s="119"/>
      <c r="CJ35" s="119"/>
      <c r="CK35" s="119"/>
      <c r="CL35" s="119"/>
      <c r="CM35" s="119"/>
      <c r="CN35" s="119"/>
      <c r="CO35" s="119"/>
      <c r="CP35" s="119"/>
      <c r="CQ35" s="119"/>
      <c r="CR35" s="119"/>
      <c r="CS35" s="119"/>
      <c r="CT35" s="119"/>
      <c r="CU35" s="119"/>
      <c r="CV35" s="119"/>
      <c r="CW35" s="119"/>
      <c r="CX35" s="119"/>
      <c r="CY35" s="119"/>
      <c r="CZ35" s="119"/>
      <c r="DA35" s="119"/>
      <c r="DB35" s="119"/>
      <c r="DC35" s="119"/>
      <c r="DD35" s="119"/>
      <c r="DE35" s="119"/>
      <c r="DF35" s="119"/>
      <c r="DG35" s="119"/>
      <c r="DH35" s="119"/>
      <c r="DI35" s="119"/>
      <c r="DJ35" s="119"/>
      <c r="DK35" s="119"/>
    </row>
    <row r="36" spans="3:115" x14ac:dyDescent="0.3">
      <c r="C36" s="119"/>
      <c r="D36" s="119"/>
      <c r="E36" s="119"/>
      <c r="F36" s="119"/>
      <c r="G36" s="119"/>
      <c r="H36" s="119"/>
      <c r="I36" s="119"/>
      <c r="J36" s="119"/>
      <c r="K36" s="119"/>
      <c r="L36" s="119"/>
      <c r="M36" s="119"/>
      <c r="N36" s="119"/>
      <c r="O36" s="119"/>
      <c r="P36" s="119"/>
      <c r="Q36" s="119"/>
      <c r="R36" s="119"/>
      <c r="S36" s="119"/>
      <c r="T36" s="119"/>
      <c r="U36" s="119"/>
      <c r="V36" s="119"/>
      <c r="W36" s="119"/>
      <c r="X36" s="119"/>
      <c r="Y36" s="119"/>
      <c r="Z36" s="119"/>
      <c r="AA36" s="119"/>
      <c r="AB36" s="119"/>
      <c r="AC36" s="119"/>
      <c r="AD36" s="119"/>
      <c r="AE36" s="119"/>
      <c r="AF36" s="119"/>
      <c r="AG36" s="119"/>
      <c r="AH36" s="119"/>
      <c r="AI36" s="119"/>
      <c r="AJ36" s="119"/>
      <c r="AK36" s="119"/>
      <c r="AL36" s="119"/>
      <c r="AM36" s="119"/>
      <c r="AN36" s="119"/>
      <c r="AO36" s="119"/>
      <c r="AP36" s="119"/>
      <c r="AQ36" s="119"/>
      <c r="AR36" s="119"/>
      <c r="AS36" s="119"/>
      <c r="AT36" s="119"/>
      <c r="AU36" s="119"/>
      <c r="AV36" s="119"/>
      <c r="AW36" s="119"/>
      <c r="AX36" s="119"/>
      <c r="AY36" s="119"/>
      <c r="AZ36" s="119"/>
      <c r="BA36" s="119"/>
      <c r="BB36" s="119"/>
      <c r="BC36" s="119"/>
      <c r="BD36" s="119"/>
      <c r="BE36" s="119"/>
      <c r="BF36" s="119"/>
      <c r="BG36" s="119"/>
      <c r="BH36" s="119"/>
      <c r="BI36" s="119"/>
      <c r="BJ36" s="119"/>
      <c r="BK36" s="119"/>
      <c r="BL36" s="119"/>
      <c r="BM36" s="119"/>
      <c r="BN36" s="119"/>
      <c r="BO36" s="119"/>
      <c r="BP36" s="119"/>
      <c r="BQ36" s="119"/>
      <c r="BR36" s="216" t="s">
        <v>425</v>
      </c>
      <c r="BS36" s="99" t="b">
        <v>0</v>
      </c>
      <c r="BT36" s="105">
        <f>'(5) Legislations'!G41</f>
        <v>0</v>
      </c>
      <c r="BU36" s="105">
        <f>'(5) Legislations'!H41</f>
        <v>0</v>
      </c>
      <c r="BV36" s="119"/>
      <c r="BW36" s="119"/>
      <c r="BX36" s="119"/>
      <c r="BY36" s="119"/>
      <c r="BZ36" s="119"/>
      <c r="CA36" s="119"/>
      <c r="CB36" s="119"/>
      <c r="CC36" s="119"/>
      <c r="CD36" s="119"/>
      <c r="CE36" s="119"/>
      <c r="CF36" s="119"/>
      <c r="CG36" s="119"/>
      <c r="CH36" s="119"/>
      <c r="CI36" s="119"/>
      <c r="CJ36" s="119"/>
      <c r="CK36" s="119"/>
      <c r="CL36" s="119"/>
      <c r="CM36" s="119"/>
      <c r="CN36" s="119"/>
      <c r="CO36" s="119"/>
      <c r="CP36" s="119"/>
      <c r="CQ36" s="119"/>
      <c r="CR36" s="119"/>
      <c r="CS36" s="119"/>
      <c r="CT36" s="119"/>
      <c r="CU36" s="119"/>
      <c r="CV36" s="119"/>
      <c r="CW36" s="119"/>
      <c r="CX36" s="119"/>
      <c r="CY36" s="119"/>
      <c r="CZ36" s="119"/>
      <c r="DA36" s="119"/>
      <c r="DB36" s="119"/>
      <c r="DC36" s="119"/>
      <c r="DD36" s="119"/>
      <c r="DE36" s="119"/>
      <c r="DF36" s="119"/>
      <c r="DG36" s="119"/>
      <c r="DH36" s="119"/>
      <c r="DI36" s="119"/>
      <c r="DJ36" s="119"/>
      <c r="DK36" s="119"/>
    </row>
    <row r="37" spans="3:115" ht="30" x14ac:dyDescent="0.3">
      <c r="C37" s="119"/>
      <c r="D37" s="119"/>
      <c r="E37" s="119"/>
      <c r="F37" s="119"/>
      <c r="G37" s="119"/>
      <c r="H37" s="119"/>
      <c r="I37" s="119"/>
      <c r="J37" s="119"/>
      <c r="K37" s="119"/>
      <c r="L37" s="119"/>
      <c r="M37" s="119"/>
      <c r="N37" s="119"/>
      <c r="O37" s="119"/>
      <c r="P37" s="119"/>
      <c r="Q37" s="119"/>
      <c r="R37" s="119"/>
      <c r="S37" s="119"/>
      <c r="T37" s="119"/>
      <c r="U37" s="119"/>
      <c r="V37" s="119"/>
      <c r="W37" s="119"/>
      <c r="X37" s="119"/>
      <c r="Y37" s="119"/>
      <c r="Z37" s="119"/>
      <c r="AA37" s="119"/>
      <c r="AB37" s="119"/>
      <c r="AC37" s="119"/>
      <c r="AD37" s="119"/>
      <c r="AE37" s="119"/>
      <c r="AF37" s="119"/>
      <c r="AG37" s="119"/>
      <c r="AH37" s="119"/>
      <c r="AI37" s="119"/>
      <c r="AJ37" s="119"/>
      <c r="AK37" s="119"/>
      <c r="AL37" s="119"/>
      <c r="AM37" s="119"/>
      <c r="AN37" s="119"/>
      <c r="AO37" s="119"/>
      <c r="AP37" s="119"/>
      <c r="AQ37" s="119"/>
      <c r="AR37" s="119"/>
      <c r="AS37" s="119"/>
      <c r="AT37" s="119"/>
      <c r="AU37" s="119"/>
      <c r="AV37" s="119"/>
      <c r="AW37" s="119"/>
      <c r="AX37" s="119"/>
      <c r="AY37" s="119"/>
      <c r="AZ37" s="119"/>
      <c r="BA37" s="119"/>
      <c r="BB37" s="119"/>
      <c r="BC37" s="119"/>
      <c r="BD37" s="119"/>
      <c r="BE37" s="119"/>
      <c r="BF37" s="119"/>
      <c r="BG37" s="119"/>
      <c r="BH37" s="119"/>
      <c r="BI37" s="119"/>
      <c r="BJ37" s="119"/>
      <c r="BK37" s="119"/>
      <c r="BL37" s="119"/>
      <c r="BM37" s="119"/>
      <c r="BN37" s="119"/>
      <c r="BO37" s="119"/>
      <c r="BP37" s="119"/>
      <c r="BQ37" s="119"/>
      <c r="BR37" s="216" t="s">
        <v>426</v>
      </c>
      <c r="BS37" s="99" t="b">
        <v>0</v>
      </c>
      <c r="BT37" s="105">
        <f>'(5) Legislations'!G42</f>
        <v>0</v>
      </c>
      <c r="BU37" s="105">
        <f>'(5) Legislations'!H42</f>
        <v>0</v>
      </c>
      <c r="BV37" s="119"/>
      <c r="BW37" s="119"/>
      <c r="BX37" s="119"/>
      <c r="BY37" s="119"/>
      <c r="BZ37" s="119"/>
      <c r="CA37" s="119"/>
      <c r="CB37" s="119"/>
      <c r="CC37" s="119"/>
      <c r="CD37" s="119"/>
      <c r="CE37" s="119"/>
      <c r="CF37" s="119"/>
      <c r="CG37" s="119"/>
      <c r="CH37" s="119"/>
      <c r="CI37" s="119"/>
      <c r="CJ37" s="119"/>
      <c r="CK37" s="119"/>
      <c r="CL37" s="119"/>
      <c r="CM37" s="119"/>
      <c r="CN37" s="119"/>
      <c r="CO37" s="119"/>
      <c r="CP37" s="119"/>
      <c r="CQ37" s="119"/>
      <c r="CR37" s="119"/>
      <c r="CS37" s="119"/>
      <c r="CT37" s="119"/>
      <c r="CU37" s="119"/>
      <c r="CV37" s="119"/>
      <c r="CW37" s="119"/>
      <c r="CX37" s="119"/>
      <c r="CY37" s="119"/>
      <c r="CZ37" s="119"/>
      <c r="DA37" s="119"/>
      <c r="DB37" s="119"/>
      <c r="DC37" s="119"/>
      <c r="DD37" s="119"/>
      <c r="DE37" s="119"/>
      <c r="DF37" s="119"/>
      <c r="DG37" s="119"/>
      <c r="DH37" s="119"/>
      <c r="DI37" s="119"/>
      <c r="DJ37" s="119"/>
      <c r="DK37" s="119"/>
    </row>
    <row r="38" spans="3:115" x14ac:dyDescent="0.3">
      <c r="C38" s="119"/>
      <c r="D38" s="119"/>
      <c r="E38" s="119"/>
      <c r="F38" s="119"/>
      <c r="G38" s="119"/>
      <c r="H38" s="119"/>
      <c r="I38" s="119"/>
      <c r="J38" s="119"/>
      <c r="K38" s="119"/>
      <c r="L38" s="119"/>
      <c r="M38" s="119"/>
      <c r="N38" s="119"/>
      <c r="O38" s="119"/>
      <c r="P38" s="119"/>
      <c r="Q38" s="119"/>
      <c r="R38" s="119"/>
      <c r="S38" s="119"/>
      <c r="T38" s="119"/>
      <c r="U38" s="119"/>
      <c r="V38" s="119"/>
      <c r="W38" s="119"/>
      <c r="X38" s="119"/>
      <c r="Y38" s="119"/>
      <c r="Z38" s="119"/>
      <c r="AA38" s="119"/>
      <c r="AB38" s="119"/>
      <c r="AC38" s="119"/>
      <c r="AD38" s="119"/>
      <c r="AE38" s="119"/>
      <c r="AF38" s="119"/>
      <c r="AG38" s="119"/>
      <c r="AH38" s="119"/>
      <c r="AI38" s="119"/>
      <c r="AJ38" s="119"/>
      <c r="AK38" s="119"/>
      <c r="AL38" s="119"/>
      <c r="AM38" s="119"/>
      <c r="AN38" s="119"/>
      <c r="AO38" s="119"/>
      <c r="AP38" s="119"/>
      <c r="AQ38" s="119"/>
      <c r="AR38" s="119"/>
      <c r="AS38" s="119"/>
      <c r="AT38" s="119"/>
      <c r="AU38" s="119"/>
      <c r="AV38" s="119"/>
      <c r="AW38" s="119"/>
      <c r="AX38" s="119"/>
      <c r="AY38" s="119"/>
      <c r="AZ38" s="119"/>
      <c r="BA38" s="119"/>
      <c r="BB38" s="119"/>
      <c r="BC38" s="119"/>
      <c r="BD38" s="119"/>
      <c r="BE38" s="119"/>
      <c r="BF38" s="119"/>
      <c r="BG38" s="119"/>
      <c r="BH38" s="119"/>
      <c r="BI38" s="119"/>
      <c r="BJ38" s="119"/>
      <c r="BK38" s="119"/>
      <c r="BL38" s="119"/>
      <c r="BM38" s="119"/>
      <c r="BN38" s="119"/>
      <c r="BO38" s="119"/>
      <c r="BP38" s="119"/>
      <c r="BQ38" s="119"/>
      <c r="BR38" s="216" t="s">
        <v>427</v>
      </c>
      <c r="BS38" s="99" t="b">
        <v>0</v>
      </c>
      <c r="BT38" s="105">
        <f>'(5) Legislations'!G43</f>
        <v>0</v>
      </c>
      <c r="BU38" s="105">
        <f>'(5) Legislations'!H43</f>
        <v>0</v>
      </c>
      <c r="BV38" s="119"/>
      <c r="BW38" s="119"/>
      <c r="BX38" s="119"/>
      <c r="BY38" s="119"/>
      <c r="BZ38" s="119"/>
      <c r="CA38" s="119"/>
      <c r="CB38" s="119"/>
      <c r="CC38" s="119"/>
      <c r="CD38" s="119"/>
      <c r="CE38" s="119"/>
      <c r="CF38" s="119"/>
      <c r="CG38" s="119"/>
      <c r="CH38" s="119"/>
      <c r="CI38" s="119"/>
      <c r="CJ38" s="119"/>
      <c r="CK38" s="119"/>
      <c r="CL38" s="119"/>
      <c r="CM38" s="119"/>
      <c r="CN38" s="119"/>
      <c r="CO38" s="119"/>
      <c r="CP38" s="119"/>
      <c r="CQ38" s="119"/>
      <c r="CR38" s="119"/>
      <c r="CS38" s="119"/>
      <c r="CT38" s="119"/>
      <c r="CU38" s="119"/>
      <c r="CV38" s="119"/>
      <c r="CW38" s="119"/>
      <c r="CX38" s="119"/>
      <c r="CY38" s="119"/>
      <c r="CZ38" s="119"/>
      <c r="DA38" s="119"/>
      <c r="DB38" s="119"/>
      <c r="DC38" s="119"/>
      <c r="DD38" s="119"/>
      <c r="DE38" s="119"/>
      <c r="DF38" s="119"/>
      <c r="DG38" s="119"/>
      <c r="DH38" s="119"/>
      <c r="DI38" s="119"/>
      <c r="DJ38" s="119"/>
      <c r="DK38" s="119"/>
    </row>
  </sheetData>
  <mergeCells count="66">
    <mergeCell ref="CH6:CK6"/>
    <mergeCell ref="CL6:CL7"/>
    <mergeCell ref="CM6:CP6"/>
    <mergeCell ref="CD6:CF6"/>
    <mergeCell ref="CG6:CG7"/>
    <mergeCell ref="CC5:CG5"/>
    <mergeCell ref="BG6:BG7"/>
    <mergeCell ref="BH6:BI6"/>
    <mergeCell ref="BJ6:BJ7"/>
    <mergeCell ref="BU6:BU7"/>
    <mergeCell ref="BV6:BX6"/>
    <mergeCell ref="BY4:BZ5"/>
    <mergeCell ref="BY6:CB6"/>
    <mergeCell ref="CC6:CC7"/>
    <mergeCell ref="BS6:BS7"/>
    <mergeCell ref="S6:S7"/>
    <mergeCell ref="T6:V6"/>
    <mergeCell ref="R6:R7"/>
    <mergeCell ref="R5:V5"/>
    <mergeCell ref="W6:X6"/>
    <mergeCell ref="Y6:Y7"/>
    <mergeCell ref="Z6:Z7"/>
    <mergeCell ref="W5:Z5"/>
    <mergeCell ref="AA6:AI6"/>
    <mergeCell ref="AA5:AI5"/>
    <mergeCell ref="BF6:BF7"/>
    <mergeCell ref="BF5:BI5"/>
    <mergeCell ref="AJ5:AR5"/>
    <mergeCell ref="AJ6:AR6"/>
    <mergeCell ref="AS6:AV6"/>
    <mergeCell ref="AS5:AW5"/>
    <mergeCell ref="AW6:AW7"/>
    <mergeCell ref="BC6:BE6"/>
    <mergeCell ref="AX5:BE5"/>
    <mergeCell ref="AX6:AX7"/>
    <mergeCell ref="AY6:AZ6"/>
    <mergeCell ref="BA6:BB6"/>
    <mergeCell ref="R3:S4"/>
    <mergeCell ref="C4:D5"/>
    <mergeCell ref="BR3:BS4"/>
    <mergeCell ref="BR5:BU5"/>
    <mergeCell ref="AS3:AT4"/>
    <mergeCell ref="BK4:BQ4"/>
    <mergeCell ref="BK2:BL3"/>
    <mergeCell ref="BL5:BM7"/>
    <mergeCell ref="BN5:BO6"/>
    <mergeCell ref="BP5:BQ6"/>
    <mergeCell ref="BK5:BK7"/>
    <mergeCell ref="C6:F6"/>
    <mergeCell ref="G6:G7"/>
    <mergeCell ref="I6:K6"/>
    <mergeCell ref="L6:Q6"/>
    <mergeCell ref="BT6:BT7"/>
    <mergeCell ref="DD6:DE6"/>
    <mergeCell ref="DF6:DF7"/>
    <mergeCell ref="CQ6:CR6"/>
    <mergeCell ref="CS6:CS7"/>
    <mergeCell ref="CL5:CS5"/>
    <mergeCell ref="CT6:CX6"/>
    <mergeCell ref="CY6:DB6"/>
    <mergeCell ref="CT5:DF5"/>
    <mergeCell ref="DJ8:DK8"/>
    <mergeCell ref="DG6:DH6"/>
    <mergeCell ref="DG5:DH5"/>
    <mergeCell ref="DJ5:DK6"/>
    <mergeCell ref="DJ7:DK7"/>
  </mergeCells>
  <conditionalFormatting sqref="AK3">
    <cfRule type="expression" dxfId="0" priority="2">
      <formula>$E$20=0</formula>
    </cfRule>
  </conditionalFormatting>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Introduction</vt:lpstr>
      <vt:lpstr>Scope &amp; Instructions</vt:lpstr>
      <vt:lpstr>(1) Your organisation</vt:lpstr>
      <vt:lpstr>(2) Volume used</vt:lpstr>
      <vt:lpstr>(3) Use of Silver</vt:lpstr>
      <vt:lpstr>(4) Workers</vt:lpstr>
      <vt:lpstr>(5) Legislations</vt:lpstr>
      <vt:lpstr>(6) Impacts</vt:lpstr>
      <vt:lpstr>(7) Survey end</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Adams Koshy</dc:creator>
  <cp:lastModifiedBy>Adams Koshy</cp:lastModifiedBy>
  <cp:lastPrinted>2020-01-07T13:08:06Z</cp:lastPrinted>
  <dcterms:created xsi:type="dcterms:W3CDTF">2018-09-19T08:28:20Z</dcterms:created>
  <dcterms:modified xsi:type="dcterms:W3CDTF">2020-01-31T12:42:42Z</dcterms:modified>
</cp:coreProperties>
</file>